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wisd-my.sharepoint.com/personal/amy_townsend_fwisd_org/Documents/Documents/Travel/"/>
    </mc:Choice>
  </mc:AlternateContent>
  <xr:revisionPtr revIDLastSave="0" documentId="8_{201A9C19-3359-44B5-9CA9-4176DF9A45FA}" xr6:coauthVersionLast="36" xr6:coauthVersionMax="36" xr10:uidLastSave="{00000000-0000-0000-0000-000000000000}"/>
  <bookViews>
    <workbookView xWindow="120" yWindow="105" windowWidth="19035" windowHeight="11955" tabRatio="726" activeTab="2" xr2:uid="{00000000-000D-0000-FFFF-FFFF00000000}"/>
  </bookViews>
  <sheets>
    <sheet name="Mileage Rates 1-1-2024" sheetId="37" r:id="rId1"/>
    <sheet name="GSA Rates 10-1-2023" sheetId="36" r:id="rId2"/>
    <sheet name="Cost Estimator" sheetId="6" r:id="rId3"/>
  </sheets>
  <definedNames>
    <definedName name="_xlnm.Print_Area" localSheetId="0">'Mileage Rates 1-1-2024'!$A$1:$D$88</definedName>
    <definedName name="_xlnm.Print_Titles" localSheetId="0">'Mileage Rates 1-1-2024'!$2:$4</definedName>
  </definedNames>
  <calcPr calcId="191029"/>
</workbook>
</file>

<file path=xl/calcChain.xml><?xml version="1.0" encoding="utf-8"?>
<calcChain xmlns="http://schemas.openxmlformats.org/spreadsheetml/2006/main">
  <c r="F78" i="37" l="1"/>
  <c r="C78" i="37"/>
  <c r="F77" i="37"/>
  <c r="C77" i="37"/>
  <c r="F76" i="37"/>
  <c r="C76" i="37"/>
  <c r="F75" i="37"/>
  <c r="C75" i="37"/>
  <c r="F74" i="37"/>
  <c r="C74" i="37"/>
  <c r="F73" i="37"/>
  <c r="C73" i="37"/>
  <c r="F72" i="37"/>
  <c r="C72" i="37"/>
  <c r="F71" i="37"/>
  <c r="C71" i="37"/>
  <c r="F70" i="37"/>
  <c r="C70" i="37"/>
  <c r="F69" i="37"/>
  <c r="C69" i="37"/>
  <c r="F68" i="37"/>
  <c r="C68" i="37"/>
  <c r="F67" i="37"/>
  <c r="C67" i="37"/>
  <c r="F66" i="37"/>
  <c r="C66" i="37"/>
  <c r="F65" i="37"/>
  <c r="C65" i="37"/>
  <c r="C64" i="37"/>
  <c r="F63" i="37"/>
  <c r="C63" i="37"/>
  <c r="F62" i="37"/>
  <c r="C62" i="37"/>
  <c r="F61" i="37"/>
  <c r="C61" i="37"/>
  <c r="F60" i="37"/>
  <c r="C60" i="37"/>
  <c r="F59" i="37"/>
  <c r="C59" i="37"/>
  <c r="F58" i="37"/>
  <c r="C58" i="37"/>
  <c r="F57" i="37"/>
  <c r="C57" i="37"/>
  <c r="F56" i="37"/>
  <c r="C56" i="37"/>
  <c r="F55" i="37"/>
  <c r="C55" i="37"/>
  <c r="F54" i="37"/>
  <c r="B54" i="37" s="1"/>
  <c r="C54" i="37" s="1"/>
  <c r="F53" i="37"/>
  <c r="B53" i="37" s="1"/>
  <c r="C53" i="37" s="1"/>
  <c r="F52" i="37"/>
  <c r="B52" i="37"/>
  <c r="C52" i="37" s="1"/>
  <c r="F51" i="37"/>
  <c r="B51" i="37" s="1"/>
  <c r="C51" i="37" s="1"/>
  <c r="F50" i="37"/>
  <c r="B50" i="37" s="1"/>
  <c r="C50" i="37" s="1"/>
  <c r="F49" i="37"/>
  <c r="B49" i="37" s="1"/>
  <c r="C49" i="37" s="1"/>
  <c r="F48" i="37"/>
  <c r="B48" i="37"/>
  <c r="C48" i="37" s="1"/>
  <c r="F47" i="37"/>
  <c r="B47" i="37" s="1"/>
  <c r="C47" i="37" s="1"/>
  <c r="F46" i="37"/>
  <c r="B46" i="37" s="1"/>
  <c r="C46" i="37" s="1"/>
  <c r="F45" i="37"/>
  <c r="B45" i="37" s="1"/>
  <c r="C45" i="37" s="1"/>
  <c r="F44" i="37"/>
  <c r="B44" i="37"/>
  <c r="C44" i="37" s="1"/>
  <c r="F43" i="37"/>
  <c r="B43" i="37" s="1"/>
  <c r="C43" i="37" s="1"/>
  <c r="F42" i="37"/>
  <c r="B42" i="37" s="1"/>
  <c r="C42" i="37" s="1"/>
  <c r="F41" i="37"/>
  <c r="B41" i="37" s="1"/>
  <c r="C41" i="37" s="1"/>
  <c r="F40" i="37"/>
  <c r="B40" i="37"/>
  <c r="C40" i="37" s="1"/>
  <c r="F39" i="37"/>
  <c r="B39" i="37" s="1"/>
  <c r="C39" i="37" s="1"/>
  <c r="F38" i="37"/>
  <c r="B38" i="37" s="1"/>
  <c r="C38" i="37" s="1"/>
  <c r="F37" i="37"/>
  <c r="B37" i="37" s="1"/>
  <c r="C37" i="37" s="1"/>
  <c r="F36" i="37"/>
  <c r="B36" i="37"/>
  <c r="C36" i="37" s="1"/>
  <c r="F35" i="37"/>
  <c r="B35" i="37" s="1"/>
  <c r="C35" i="37" s="1"/>
  <c r="F34" i="37"/>
  <c r="B34" i="37" s="1"/>
  <c r="C34" i="37" s="1"/>
  <c r="F33" i="37"/>
  <c r="B33" i="37" s="1"/>
  <c r="C33" i="37" s="1"/>
  <c r="F32" i="37"/>
  <c r="B32" i="37"/>
  <c r="C32" i="37" s="1"/>
  <c r="F31" i="37"/>
  <c r="B31" i="37" s="1"/>
  <c r="C31" i="37" s="1"/>
  <c r="F30" i="37"/>
  <c r="B30" i="37" s="1"/>
  <c r="C30" i="37" s="1"/>
  <c r="F29" i="37"/>
  <c r="B29" i="37" s="1"/>
  <c r="C29" i="37" s="1"/>
  <c r="F28" i="37"/>
  <c r="C28" i="37"/>
  <c r="F27" i="37"/>
  <c r="B27" i="37"/>
  <c r="C27" i="37" s="1"/>
  <c r="F26" i="37"/>
  <c r="C26" i="37"/>
  <c r="F25" i="37"/>
  <c r="B25" i="37"/>
  <c r="C25" i="37" s="1"/>
  <c r="F24" i="37"/>
  <c r="B24" i="37" s="1"/>
  <c r="C24" i="37" s="1"/>
  <c r="F23" i="37"/>
  <c r="B23" i="37"/>
  <c r="C23" i="37" s="1"/>
  <c r="F22" i="37"/>
  <c r="B22" i="37" s="1"/>
  <c r="C22" i="37" s="1"/>
  <c r="F21" i="37"/>
  <c r="B21" i="37"/>
  <c r="C21" i="37" s="1"/>
  <c r="F20" i="37"/>
  <c r="C20" i="37"/>
  <c r="F19" i="37"/>
  <c r="B19" i="37"/>
  <c r="C19" i="37" s="1"/>
  <c r="F18" i="37"/>
  <c r="B18" i="37" s="1"/>
  <c r="C18" i="37" s="1"/>
  <c r="F17" i="37"/>
  <c r="B17" i="37" s="1"/>
  <c r="C17" i="37" s="1"/>
  <c r="F16" i="37"/>
  <c r="B16" i="37" s="1"/>
  <c r="C16" i="37" s="1"/>
  <c r="F15" i="37"/>
  <c r="B15" i="37"/>
  <c r="C15" i="37" s="1"/>
  <c r="F14" i="37"/>
  <c r="B14" i="37" s="1"/>
  <c r="C14" i="37" s="1"/>
  <c r="F13" i="37"/>
  <c r="B13" i="37" s="1"/>
  <c r="C13" i="37" s="1"/>
  <c r="F12" i="37"/>
  <c r="B12" i="37" s="1"/>
  <c r="C12" i="37" s="1"/>
  <c r="F11" i="37"/>
  <c r="B11" i="37"/>
  <c r="C11" i="37" s="1"/>
  <c r="F10" i="37"/>
  <c r="B10" i="37" s="1"/>
  <c r="C10" i="37" s="1"/>
  <c r="F9" i="37"/>
  <c r="B9" i="37" s="1"/>
  <c r="C9" i="37" s="1"/>
  <c r="F8" i="37"/>
  <c r="B8" i="37" s="1"/>
  <c r="C8" i="37" s="1"/>
  <c r="F7" i="37"/>
  <c r="B7" i="37"/>
  <c r="C7" i="37" s="1"/>
  <c r="F6" i="37"/>
  <c r="B6" i="37" s="1"/>
  <c r="C6" i="37" s="1"/>
  <c r="F5" i="37"/>
  <c r="C5" i="37"/>
  <c r="T75" i="6" l="1"/>
  <c r="V89" i="6" l="1"/>
  <c r="V86" i="6"/>
  <c r="V83" i="6"/>
  <c r="V92" i="6" l="1"/>
  <c r="T61" i="6" l="1"/>
  <c r="T72" i="6" l="1"/>
  <c r="T66" i="6"/>
  <c r="T64" i="6"/>
  <c r="T69" i="6" l="1"/>
  <c r="Q55" i="6"/>
  <c r="Q54" i="6"/>
  <c r="Q53" i="6"/>
  <c r="Q52" i="6"/>
  <c r="Q38" i="6"/>
  <c r="Q39" i="6" s="1"/>
  <c r="Q34" i="6"/>
  <c r="Q33" i="6"/>
  <c r="Q32" i="6"/>
  <c r="Q41" i="6" l="1"/>
  <c r="Q45" i="6" s="1"/>
  <c r="AA33" i="6"/>
  <c r="Q40" i="6"/>
  <c r="W30" i="6" s="1"/>
  <c r="AA34" i="6"/>
  <c r="AA29" i="6"/>
  <c r="AA32" i="6"/>
  <c r="AA31" i="6"/>
  <c r="AA30" i="6"/>
  <c r="V28" i="6"/>
  <c r="V31" i="6"/>
  <c r="Z33" i="6"/>
  <c r="Z34" i="6"/>
  <c r="AB31" i="6"/>
  <c r="V29" i="6"/>
  <c r="Q43" i="6"/>
  <c r="Z30" i="6"/>
  <c r="Z32" i="6"/>
  <c r="V33" i="6"/>
  <c r="Z29" i="6"/>
  <c r="AB32" i="6"/>
  <c r="AB34" i="6"/>
  <c r="AB33" i="6"/>
  <c r="AB29" i="6"/>
  <c r="V32" i="6"/>
  <c r="V34" i="6"/>
  <c r="V30" i="6"/>
  <c r="Z31" i="6"/>
  <c r="AB30" i="6"/>
  <c r="X32" i="6" l="1"/>
  <c r="X30" i="6"/>
  <c r="X28" i="6"/>
  <c r="X31" i="6"/>
  <c r="Q47" i="6"/>
  <c r="X33" i="6"/>
  <c r="X29" i="6"/>
  <c r="X34" i="6"/>
  <c r="AC33" i="6"/>
  <c r="AC31" i="6"/>
  <c r="W33" i="6"/>
  <c r="W31" i="6"/>
  <c r="Y31" i="6" s="1"/>
  <c r="Q31" i="6" s="1"/>
  <c r="Q46" i="6"/>
  <c r="W34" i="6"/>
  <c r="W32" i="6"/>
  <c r="Y32" i="6" s="1"/>
  <c r="Q44" i="6"/>
  <c r="W28" i="6"/>
  <c r="W29" i="6"/>
  <c r="Q48" i="6"/>
  <c r="Y30" i="6"/>
  <c r="Q30" i="6" s="1"/>
  <c r="AC34" i="6"/>
  <c r="AC29" i="6"/>
  <c r="AC30" i="6"/>
  <c r="AC32" i="6"/>
  <c r="Q29" i="6" l="1"/>
  <c r="Y28" i="6"/>
  <c r="Q28" i="6" s="1"/>
  <c r="Y33" i="6"/>
  <c r="Y29" i="6"/>
  <c r="Y34" i="6"/>
  <c r="T36" i="6" l="1"/>
  <c r="T81" i="6" l="1"/>
  <c r="T9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Townsend, Amy</author>
  </authors>
  <commentList>
    <comment ref="N61" authorId="0" shapeId="0" xr:uid="{3355F475-56E7-4859-8E6C-5FEAE9F16A53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Type Yes to remove</t>
        </r>
      </text>
    </comment>
    <comment ref="Q83" authorId="0" shapeId="0" xr:uid="{FF6FFC5B-E886-4AAA-BC5A-A5103774AF80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Type Yes to add to total advance</t>
        </r>
      </text>
    </comment>
    <comment ref="D84" authorId="0" shapeId="0" xr:uid="{5D9EDB26-40AC-46AA-BBFA-18D0A77B3BFD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Budget only necessary if to be advanced to traveler
</t>
        </r>
      </text>
    </comment>
    <comment ref="Q86" authorId="0" shapeId="0" xr:uid="{928B1557-734B-4EAE-86B2-DD23F4D0458E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Type Yes to add to total advance</t>
        </r>
      </text>
    </comment>
    <comment ref="D87" authorId="0" shapeId="0" xr:uid="{86B89526-187B-4F2A-A206-2ADF19671BFF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Budget only necessary if to be advanced to traveler</t>
        </r>
      </text>
    </comment>
    <comment ref="Q89" authorId="0" shapeId="0" xr:uid="{0341C687-9ABF-44C8-901B-AB54894D48D9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Type Yes to add to total advance</t>
        </r>
      </text>
    </comment>
    <comment ref="D90" authorId="0" shapeId="0" xr:uid="{492B9B3A-DE1D-492B-BCC5-583B5C51F919}">
      <text>
        <r>
          <rPr>
            <b/>
            <sz val="9"/>
            <color indexed="81"/>
            <rFont val="Tahoma"/>
            <family val="2"/>
          </rPr>
          <t>Townsend, Amy:</t>
        </r>
        <r>
          <rPr>
            <sz val="9"/>
            <color indexed="81"/>
            <rFont val="Tahoma"/>
            <family val="2"/>
          </rPr>
          <t xml:space="preserve">
Budget only necessary if to be advanced to traveler</t>
        </r>
      </text>
    </comment>
  </commentList>
</comments>
</file>

<file path=xl/sharedStrings.xml><?xml version="1.0" encoding="utf-8"?>
<sst xmlns="http://schemas.openxmlformats.org/spreadsheetml/2006/main" count="3541" uniqueCount="762">
  <si>
    <t>Name of Traveler</t>
  </si>
  <si>
    <t>SS# (Last 4)</t>
  </si>
  <si>
    <t>School/Department</t>
  </si>
  <si>
    <t>Leave Date</t>
  </si>
  <si>
    <t>Return Date</t>
  </si>
  <si>
    <t>Registration</t>
  </si>
  <si>
    <t>Mileage</t>
  </si>
  <si>
    <t>Date</t>
  </si>
  <si>
    <t>Rental Car</t>
  </si>
  <si>
    <t>TOTAL</t>
  </si>
  <si>
    <t>Mileage Rate (per mile)</t>
  </si>
  <si>
    <t>CITY</t>
  </si>
  <si>
    <t>MILES</t>
  </si>
  <si>
    <t>AMOUNT</t>
  </si>
  <si>
    <t>Map Quest Miles</t>
  </si>
  <si>
    <t>Round Trip Miles</t>
  </si>
  <si>
    <t>Abilene</t>
  </si>
  <si>
    <t>Addison</t>
  </si>
  <si>
    <t>Amarillo</t>
  </si>
  <si>
    <t>Ardmore, OK</t>
  </si>
  <si>
    <t>Arlington</t>
  </si>
  <si>
    <t>Austin</t>
  </si>
  <si>
    <t>Beaumont</t>
  </si>
  <si>
    <t>Belton</t>
  </si>
  <si>
    <t>Breckenridge</t>
  </si>
  <si>
    <t>Bridgeport</t>
  </si>
  <si>
    <t>Carrollton</t>
  </si>
  <si>
    <t>Cisco</t>
  </si>
  <si>
    <t>College Station</t>
  </si>
  <si>
    <t>Commerce</t>
  </si>
  <si>
    <t>Corpus Christi</t>
  </si>
  <si>
    <t>Corsicana</t>
  </si>
  <si>
    <t>Dallas</t>
  </si>
  <si>
    <t>Dallas Love Field</t>
  </si>
  <si>
    <t>Denton (Denton County)</t>
  </si>
  <si>
    <t>DFW Airport</t>
  </si>
  <si>
    <t>El Paso</t>
  </si>
  <si>
    <t>(1218.30) 800</t>
  </si>
  <si>
    <t>Fredericksburg</t>
  </si>
  <si>
    <t>Ft Davis</t>
  </si>
  <si>
    <t>(948.36) 800</t>
  </si>
  <si>
    <t>Fort Hood</t>
  </si>
  <si>
    <t>Galveston</t>
  </si>
  <si>
    <t>Garland (Dallas County)</t>
  </si>
  <si>
    <t>Glen Rose</t>
  </si>
  <si>
    <t>Graham (Young County)</t>
  </si>
  <si>
    <t>Grapevine</t>
  </si>
  <si>
    <t>Henderson</t>
  </si>
  <si>
    <t>Hillsboro</t>
  </si>
  <si>
    <t>Houston</t>
  </si>
  <si>
    <t>Huntsville</t>
  </si>
  <si>
    <t>Irving</t>
  </si>
  <si>
    <t>Jacksonville</t>
  </si>
  <si>
    <t>Kerrville</t>
  </si>
  <si>
    <t>Lago Vista</t>
  </si>
  <si>
    <t>Lancaster</t>
  </si>
  <si>
    <t>Lawton, OK</t>
  </si>
  <si>
    <t>Lewisville (Denton County)</t>
  </si>
  <si>
    <t>Little Rock, Ar</t>
  </si>
  <si>
    <t>Longview</t>
  </si>
  <si>
    <t>Lubbock</t>
  </si>
  <si>
    <t>Lufkin</t>
  </si>
  <si>
    <t>Marshall</t>
  </si>
  <si>
    <t>Mesquite (Dallas County)</t>
  </si>
  <si>
    <t>Mt. Vernon</t>
  </si>
  <si>
    <t>Nacogdoches</t>
  </si>
  <si>
    <t>New Braunfels</t>
  </si>
  <si>
    <t>New Orleans</t>
  </si>
  <si>
    <t>(1114.82) 800</t>
  </si>
  <si>
    <t>Odessa</t>
  </si>
  <si>
    <t>Oklahoma City, OK</t>
  </si>
  <si>
    <t>Paris</t>
  </si>
  <si>
    <t>Pittsburg</t>
  </si>
  <si>
    <t>Plano</t>
  </si>
  <si>
    <t>Prairie View</t>
  </si>
  <si>
    <t>Richardson</t>
  </si>
  <si>
    <t>Rockwall</t>
  </si>
  <si>
    <t>Rowlett</t>
  </si>
  <si>
    <t>San Angelo</t>
  </si>
  <si>
    <t>San Antonio</t>
  </si>
  <si>
    <t>San Marcos</t>
  </si>
  <si>
    <t>Sherman</t>
  </si>
  <si>
    <t>Stephenville</t>
  </si>
  <si>
    <t>Terrell</t>
  </si>
  <si>
    <t>Texarkana</t>
  </si>
  <si>
    <t>Texas City</t>
  </si>
  <si>
    <t>Tulsa, OK</t>
  </si>
  <si>
    <t>Tyler</t>
  </si>
  <si>
    <t>Waco</t>
  </si>
  <si>
    <t>Weatherford</t>
  </si>
  <si>
    <t>Wichita Falls</t>
  </si>
  <si>
    <t xml:space="preserve">In accordance with Board Policy CH (Local): </t>
  </si>
  <si>
    <t>If a privately owned automobile is used, reimbursement shall be</t>
  </si>
  <si>
    <t>made from/to Fort Worth to/from the city of destination on the basis</t>
  </si>
  <si>
    <t>of the rates established in the Texas Comptroller of Public Accounts</t>
  </si>
  <si>
    <t>(Texas Mileage Guide).</t>
  </si>
  <si>
    <t>ID</t>
  </si>
  <si>
    <t>Standard CONUS rate applies to all counties not specifically listed. Cities not listed may be located in a listed county.</t>
  </si>
  <si>
    <t>AL</t>
  </si>
  <si>
    <t>Birmingham</t>
  </si>
  <si>
    <t/>
  </si>
  <si>
    <t>Gulf Shores</t>
  </si>
  <si>
    <t>Baldwin</t>
  </si>
  <si>
    <t>October 1</t>
  </si>
  <si>
    <t>May 31</t>
  </si>
  <si>
    <t>June 1</t>
  </si>
  <si>
    <t>July 31</t>
  </si>
  <si>
    <t>August 1</t>
  </si>
  <si>
    <t>September 30</t>
  </si>
  <si>
    <t>Mobile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</si>
  <si>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</si>
  <si>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</si>
  <si>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</si>
  <si>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</si>
  <si>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</si>
  <si>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</si>
  <si>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</si>
  <si>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</si>
  <si>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March 1</t>
  </si>
  <si>
    <t>April 30</t>
  </si>
  <si>
    <t>May 1</t>
  </si>
  <si>
    <t>Phoenix / Scottsdale</t>
  </si>
  <si>
    <t>Maricopa</t>
  </si>
  <si>
    <t>December 31</t>
  </si>
  <si>
    <t>January 1</t>
  </si>
  <si>
    <t>August 31</t>
  </si>
  <si>
    <t>September 1</t>
  </si>
  <si>
    <t>Sedona</t>
  </si>
  <si>
    <t>Tucson</t>
  </si>
  <si>
    <t>Pima</t>
  </si>
  <si>
    <t>January 31</t>
  </si>
  <si>
    <t>February 1</t>
  </si>
  <si>
    <t>CA</t>
  </si>
  <si>
    <t>Antioch / Brentwood / Concord</t>
  </si>
  <si>
    <t>Contra Costa</t>
  </si>
  <si>
    <t>Barstow / Ontario / Victorville</t>
  </si>
  <si>
    <t>San Bernardino</t>
  </si>
  <si>
    <t>Death Valley</t>
  </si>
  <si>
    <t>Eureka / Arcata / McKinleyville</t>
  </si>
  <si>
    <t>Humboldt</t>
  </si>
  <si>
    <t>Fresno</t>
  </si>
  <si>
    <t>Los Angeles</t>
  </si>
  <si>
    <t>Mammoth Lakes</t>
  </si>
  <si>
    <t>Mono</t>
  </si>
  <si>
    <t>Mill Valley / San Rafael / Novato</t>
  </si>
  <si>
    <t>Marin</t>
  </si>
  <si>
    <t>Monterey</t>
  </si>
  <si>
    <t>June 30</t>
  </si>
  <si>
    <t>July 1</t>
  </si>
  <si>
    <t>Napa</t>
  </si>
  <si>
    <t>November 30</t>
  </si>
  <si>
    <t>December 1</t>
  </si>
  <si>
    <t>March 31</t>
  </si>
  <si>
    <t>April 1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</si>
  <si>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</si>
  <si>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</si>
  <si>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</si>
  <si>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</si>
  <si>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</si>
  <si>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</si>
  <si>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</si>
  <si>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</si>
  <si>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</si>
  <si>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</si>
  <si>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</si>
  <si>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</si>
  <si>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</si>
  <si>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</si>
  <si>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</si>
  <si>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</si>
  <si>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</si>
  <si>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</si>
  <si>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</si>
  <si>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</si>
  <si>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</si>
  <si>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</si>
  <si>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</si>
  <si>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</si>
  <si>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</si>
  <si>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</si>
  <si>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</si>
  <si>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</si>
  <si>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</si>
  <si>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</si>
  <si>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</si>
  <si>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</si>
  <si>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</si>
  <si>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</si>
  <si>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</si>
  <si>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</si>
  <si>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Cortez</t>
  </si>
  <si>
    <t>Montezuma</t>
  </si>
  <si>
    <t>Crested Butte / Gunnison</t>
  </si>
  <si>
    <t>Gunnison</t>
  </si>
  <si>
    <t>Denver / Aurora</t>
  </si>
  <si>
    <t>Douglas</t>
  </si>
  <si>
    <t>Durango</t>
  </si>
  <si>
    <t>La Plata</t>
  </si>
  <si>
    <t>Fort Collins / Loveland</t>
  </si>
  <si>
    <t>Larimer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</si>
  <si>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</si>
  <si>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</si>
  <si>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</si>
  <si>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</si>
  <si>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</si>
  <si>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</si>
  <si>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</si>
  <si>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</si>
  <si>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</si>
  <si>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</si>
  <si>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</si>
  <si>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</si>
  <si>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</si>
  <si>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</si>
  <si>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</si>
  <si>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</si>
  <si>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</si>
  <si>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</si>
  <si>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DE</t>
  </si>
  <si>
    <t>Kent</t>
  </si>
  <si>
    <t>Lewes</t>
  </si>
  <si>
    <t>Sussex</t>
  </si>
  <si>
    <t>Wilmington</t>
  </si>
  <si>
    <t>New Castle</t>
  </si>
  <si>
    <t>FL</t>
  </si>
  <si>
    <t>Boca Raton / Delray Beach / Jupiter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</si>
  <si>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</si>
  <si>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</si>
  <si>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</si>
  <si>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</si>
  <si>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</si>
  <si>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</si>
  <si>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</si>
  <si>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</si>
  <si>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</si>
  <si>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</si>
  <si>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</si>
  <si>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Gulf Breeze</t>
  </si>
  <si>
    <t>Key West</t>
  </si>
  <si>
    <t>Monroe</t>
  </si>
  <si>
    <t>Polk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</si>
  <si>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</si>
  <si>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</si>
  <si>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</si>
  <si>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</si>
  <si>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</si>
  <si>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</si>
  <si>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</si>
  <si>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</si>
  <si>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</si>
  <si>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</si>
  <si>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</si>
  <si>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</si>
  <si>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</si>
  <si>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</si>
  <si>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</si>
  <si>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</si>
  <si>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</si>
  <si>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</si>
  <si>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</si>
  <si>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</si>
  <si>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</si>
  <si>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</si>
  <si>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Vero Beach</t>
  </si>
  <si>
    <t>Indian River</t>
  </si>
  <si>
    <t>GA</t>
  </si>
  <si>
    <t>Athens</t>
  </si>
  <si>
    <t>Clarke</t>
  </si>
  <si>
    <t>Atlanta</t>
  </si>
  <si>
    <t>Augusta</t>
  </si>
  <si>
    <t>Richmond</t>
  </si>
  <si>
    <t>Columbus</t>
  </si>
  <si>
    <t>Jekyll Island / Brunswick</t>
  </si>
  <si>
    <t>Glynn</t>
  </si>
  <si>
    <t>Savannah</t>
  </si>
  <si>
    <t>Chatham</t>
  </si>
  <si>
    <t>IA</t>
  </si>
  <si>
    <t>Des Moines</t>
  </si>
  <si>
    <t>Coeur d'Alene</t>
  </si>
  <si>
    <t>Kootenai</t>
  </si>
  <si>
    <t>Sun Valley / Ketchum</t>
  </si>
  <si>
    <t>IL</t>
  </si>
  <si>
    <t>Bolingbrook / Romeoville / Lemont</t>
  </si>
  <si>
    <t>Will</t>
  </si>
  <si>
    <t>Chicago</t>
  </si>
  <si>
    <t>Oak Brook Terrace</t>
  </si>
  <si>
    <t>IN</t>
  </si>
  <si>
    <t xml:space="preserve">Bloomington </t>
  </si>
  <si>
    <t>Ft. Wayne</t>
  </si>
  <si>
    <t>Allen</t>
  </si>
  <si>
    <t>Lake</t>
  </si>
  <si>
    <t>Indianapolis / Carmel</t>
  </si>
  <si>
    <t>Lafayette / West Lafayette</t>
  </si>
  <si>
    <t>Tippecanoe</t>
  </si>
  <si>
    <t>KS</t>
  </si>
  <si>
    <t>Kansas City / Overland Park</t>
  </si>
  <si>
    <t>Wyandotte / Johnson / Leavenworth</t>
  </si>
  <si>
    <t>KY</t>
  </si>
  <si>
    <t>Boone</t>
  </si>
  <si>
    <t>Kenton</t>
  </si>
  <si>
    <t>Lexington</t>
  </si>
  <si>
    <t>Fayette</t>
  </si>
  <si>
    <t>Louisville</t>
  </si>
  <si>
    <t>Jefferson</t>
  </si>
  <si>
    <t>LA</t>
  </si>
  <si>
    <t>Alexandria / Leesville / Natchitoches</t>
  </si>
  <si>
    <t>Allen / Jefferson Davis / Natchitoches / Rapides / Vernon Parishes</t>
  </si>
  <si>
    <t>Lafayette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</si>
  <si>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</si>
  <si>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</si>
  <si>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</si>
  <si>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</si>
  <si>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</si>
  <si>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</si>
  <si>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</si>
  <si>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</si>
  <si>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</si>
  <si>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</si>
  <si>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</si>
  <si>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</si>
  <si>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</si>
  <si>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</si>
  <si>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</si>
  <si>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</si>
  <si>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</si>
  <si>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</si>
  <si>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</si>
  <si>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</si>
  <si>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</si>
  <si>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</si>
  <si>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</si>
  <si>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</si>
  <si>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</si>
  <si>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</si>
  <si>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</si>
  <si>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</si>
  <si>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</si>
  <si>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</si>
  <si>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</si>
  <si>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Cambridge / St. Michaels</t>
  </si>
  <si>
    <t>Centreville</t>
  </si>
  <si>
    <t>Queen Anne</t>
  </si>
  <si>
    <t>Columbia</t>
  </si>
  <si>
    <t>Howard</t>
  </si>
  <si>
    <t>Washington</t>
  </si>
  <si>
    <t>Ocean City</t>
  </si>
  <si>
    <t>ME</t>
  </si>
  <si>
    <t>Kennebunk / Kittery / Sanford</t>
  </si>
  <si>
    <t xml:space="preserve">York </t>
  </si>
  <si>
    <t>Portland</t>
  </si>
  <si>
    <t>Cumberland / Sagadahoc</t>
  </si>
  <si>
    <t>Knox</t>
  </si>
  <si>
    <t>MI</t>
  </si>
  <si>
    <t>Ann Arbor</t>
  </si>
  <si>
    <t>Washtenaw</t>
  </si>
  <si>
    <t>Detroit</t>
  </si>
  <si>
    <t>Wayne</t>
  </si>
  <si>
    <t>Grand Rapids</t>
  </si>
  <si>
    <t>Holland</t>
  </si>
  <si>
    <t>Ottawa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</si>
  <si>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</si>
  <si>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</si>
  <si>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</si>
  <si>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</si>
  <si>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</si>
  <si>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</si>
  <si>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</si>
  <si>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</si>
  <si>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</si>
  <si>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MN</t>
  </si>
  <si>
    <t>Duluth</t>
  </si>
  <si>
    <t>St. Louis</t>
  </si>
  <si>
    <t>Minneapolis / St. Paul</t>
  </si>
  <si>
    <t>Rochester</t>
  </si>
  <si>
    <t>Olmsted</t>
  </si>
  <si>
    <t>MO</t>
  </si>
  <si>
    <t>Kansas City</t>
  </si>
  <si>
    <t>MS</t>
  </si>
  <si>
    <t>Oxford</t>
  </si>
  <si>
    <t>Southaven</t>
  </si>
  <si>
    <t>Desoto</t>
  </si>
  <si>
    <t xml:space="preserve">Starkville </t>
  </si>
  <si>
    <t>Oktibbeha</t>
  </si>
  <si>
    <t>MT</t>
  </si>
  <si>
    <t>Helena</t>
  </si>
  <si>
    <t>Lewis and Clark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</si>
  <si>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</si>
  <si>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</si>
  <si>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</si>
  <si>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</si>
  <si>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</si>
  <si>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</si>
  <si>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</si>
  <si>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</si>
  <si>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</si>
  <si>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</si>
  <si>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</si>
  <si>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</si>
  <si>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</si>
  <si>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</si>
  <si>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</si>
  <si>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</si>
  <si>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</si>
  <si>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</si>
  <si>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</si>
  <si>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</si>
  <si>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</si>
  <si>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</si>
  <si>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Strafford</t>
  </si>
  <si>
    <t>Laconia</t>
  </si>
  <si>
    <t>Belknap</t>
  </si>
  <si>
    <t>Lebanon / Lincoln / West Lebanon</t>
  </si>
  <si>
    <t>Manchester</t>
  </si>
  <si>
    <t>Hillsborough</t>
  </si>
  <si>
    <t>Portsmouth</t>
  </si>
  <si>
    <t>Rockingham</t>
  </si>
  <si>
    <t>NJ</t>
  </si>
  <si>
    <t>Somerset</t>
  </si>
  <si>
    <t>Cherry Hill / Moorestown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</si>
  <si>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</si>
  <si>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</si>
  <si>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</si>
  <si>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</si>
  <si>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</si>
  <si>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</si>
  <si>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</si>
  <si>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Parsippany</t>
  </si>
  <si>
    <t>Morris</t>
  </si>
  <si>
    <t>Princeton / Trenton</t>
  </si>
  <si>
    <t>Mercer</t>
  </si>
  <si>
    <t>Springfield / Cranford / New Providence</t>
  </si>
  <si>
    <t>Union</t>
  </si>
  <si>
    <t>Toms River</t>
  </si>
  <si>
    <t>Ocean</t>
  </si>
  <si>
    <t>NM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</si>
  <si>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</si>
  <si>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</si>
  <si>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</si>
  <si>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</si>
  <si>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</si>
  <si>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</si>
  <si>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</si>
  <si>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</si>
  <si>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</si>
  <si>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Buffalo</t>
  </si>
  <si>
    <t>Erie</t>
  </si>
  <si>
    <t>Floral Park / Garden City / Great Neck</t>
  </si>
  <si>
    <t>Nassau</t>
  </si>
  <si>
    <t>Glens Falls</t>
  </si>
  <si>
    <t>Warren</t>
  </si>
  <si>
    <t>Kingston</t>
  </si>
  <si>
    <t>Ulster</t>
  </si>
  <si>
    <t>Lake Placid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</si>
  <si>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</si>
  <si>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</si>
  <si>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</si>
  <si>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</si>
  <si>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</si>
  <si>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</si>
  <si>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</si>
  <si>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</si>
  <si>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</si>
  <si>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Syracuse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</si>
  <si>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</si>
  <si>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</si>
  <si>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</si>
  <si>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</si>
  <si>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</si>
  <si>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</si>
  <si>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Canton</t>
  </si>
  <si>
    <t>Stark</t>
  </si>
  <si>
    <t>Cincinnati</t>
  </si>
  <si>
    <t>Hamilton / Clermont</t>
  </si>
  <si>
    <t>Cleveland</t>
  </si>
  <si>
    <t>Cuyahoga</t>
  </si>
  <si>
    <t>Franklin</t>
  </si>
  <si>
    <t>Dayton / Fairborn</t>
  </si>
  <si>
    <t>Hamilton</t>
  </si>
  <si>
    <t>Mentor</t>
  </si>
  <si>
    <t>OK</t>
  </si>
  <si>
    <t>Oklahoma City</t>
  </si>
  <si>
    <t>Oklahoma</t>
  </si>
  <si>
    <t>OR</t>
  </si>
  <si>
    <t>Beaverton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</si>
  <si>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</si>
  <si>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</si>
  <si>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</si>
  <si>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</si>
  <si>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</si>
  <si>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</si>
  <si>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</si>
  <si>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</si>
  <si>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</si>
  <si>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</si>
  <si>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</si>
  <si>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</si>
  <si>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Bucks</t>
  </si>
  <si>
    <t>Chester / Radnor / Essington</t>
  </si>
  <si>
    <t>Delaware</t>
  </si>
  <si>
    <t>Gettysburg</t>
  </si>
  <si>
    <t>Adams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</si>
  <si>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</si>
  <si>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</si>
  <si>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</si>
  <si>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</si>
  <si>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</si>
  <si>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</si>
  <si>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</si>
  <si>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</si>
  <si>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</si>
  <si>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</si>
  <si>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</si>
  <si>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Jamestown / Middletown / Newport</t>
  </si>
  <si>
    <t xml:space="preserve">Newport </t>
  </si>
  <si>
    <t>Providence / Bristol</t>
  </si>
  <si>
    <t>SC</t>
  </si>
  <si>
    <t>Charleston</t>
  </si>
  <si>
    <t>Richland / Lexington</t>
  </si>
  <si>
    <t>Hilton Head</t>
  </si>
  <si>
    <t>Beaufort</t>
  </si>
  <si>
    <t>Myrtle Beach</t>
  </si>
  <si>
    <t>Horry</t>
  </si>
  <si>
    <t>SD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</si>
  <si>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</si>
  <si>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</si>
  <si>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</si>
  <si>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</si>
  <si>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</si>
  <si>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</si>
  <si>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</si>
  <si>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Memphis</t>
  </si>
  <si>
    <t>Shelby</t>
  </si>
  <si>
    <t>Nashville</t>
  </si>
  <si>
    <t>Davidson</t>
  </si>
  <si>
    <t>TX</t>
  </si>
  <si>
    <t>Arlington / Fort Worth / Grapevine</t>
  </si>
  <si>
    <t>Travis</t>
  </si>
  <si>
    <t>Collin</t>
  </si>
  <si>
    <t>Bexar</t>
  </si>
  <si>
    <t>South Padre Island</t>
  </si>
  <si>
    <t>Cameron</t>
  </si>
  <si>
    <t>McLennan</t>
  </si>
  <si>
    <t>UT</t>
  </si>
  <si>
    <t>Moab</t>
  </si>
  <si>
    <t>Grand</t>
  </si>
  <si>
    <t>Park City</t>
  </si>
  <si>
    <t>Provo</t>
  </si>
  <si>
    <t>Utah</t>
  </si>
  <si>
    <t>Salt Lake City</t>
  </si>
  <si>
    <t>VA</t>
  </si>
  <si>
    <t>Blacksburg</t>
  </si>
  <si>
    <t>Charlottesville</t>
  </si>
  <si>
    <t>Loudoun</t>
  </si>
  <si>
    <t>Lynchburg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</si>
  <si>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</si>
  <si>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</si>
  <si>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</si>
  <si>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</si>
  <si>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</si>
  <si>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</si>
  <si>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</si>
  <si>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</si>
  <si>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VT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</si>
  <si>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</si>
  <si>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</si>
  <si>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</si>
  <si>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</si>
  <si>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</si>
  <si>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</si>
  <si>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</si>
  <si>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</si>
  <si>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</si>
  <si>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</si>
  <si>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</si>
  <si>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</si>
  <si>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</si>
  <si>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</si>
  <si>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Seattle</t>
  </si>
  <si>
    <t>King</t>
  </si>
  <si>
    <t>Spokane</t>
  </si>
  <si>
    <t>Tacoma</t>
  </si>
  <si>
    <t>Pierce</t>
  </si>
  <si>
    <t>Vancouver</t>
  </si>
  <si>
    <t>WI</t>
  </si>
  <si>
    <t>Madison</t>
  </si>
  <si>
    <t>Dane</t>
  </si>
  <si>
    <t>Milwaukee</t>
  </si>
  <si>
    <t>Sturgeon Bay</t>
  </si>
  <si>
    <t>Door</t>
  </si>
  <si>
    <t>Wisconsin Dells</t>
  </si>
  <si>
    <t>WV</t>
  </si>
  <si>
    <t>Kanawha</t>
  </si>
  <si>
    <t>WY</t>
  </si>
  <si>
    <t>Cody</t>
  </si>
  <si>
    <t>Park</t>
  </si>
  <si>
    <t>Jackson / Pinedale</t>
  </si>
  <si>
    <t>Meals Provided</t>
  </si>
  <si>
    <t>$$$ Allowed</t>
  </si>
  <si>
    <t>Travel B</t>
  </si>
  <si>
    <t>Travel L</t>
  </si>
  <si>
    <t>Travel D</t>
  </si>
  <si>
    <t>Travel S</t>
  </si>
  <si>
    <t>Destination B</t>
  </si>
  <si>
    <t>Destination L</t>
  </si>
  <si>
    <t>Destination D</t>
  </si>
  <si>
    <t>Destination S</t>
  </si>
  <si>
    <t>Breakfast</t>
  </si>
  <si>
    <t>Lunch</t>
  </si>
  <si>
    <t>Dinner</t>
  </si>
  <si>
    <t>Travel Days</t>
  </si>
  <si>
    <t>TB</t>
  </si>
  <si>
    <t>TL</t>
  </si>
  <si>
    <t>TD</t>
  </si>
  <si>
    <t>TBL</t>
  </si>
  <si>
    <t>TBD</t>
  </si>
  <si>
    <t>TLD</t>
  </si>
  <si>
    <t>TBLD</t>
  </si>
  <si>
    <t>Days at Destination</t>
  </si>
  <si>
    <t>Baggage Fees</t>
  </si>
  <si>
    <t>Bakersfield / Ridgecrest</t>
  </si>
  <si>
    <t xml:space="preserve">Stockton </t>
  </si>
  <si>
    <t>San Joaquin</t>
  </si>
  <si>
    <t>West Sacramento / Davis</t>
  </si>
  <si>
    <t>Washington DC (also the cities of Alexandria, Falls Church and Fairfax, and the counties of Arlington and Fairfax, in Virginia; and the counties of Montgomery and Prince George's in Maryland)</t>
  </si>
  <si>
    <t>Caroll</t>
  </si>
  <si>
    <t>Carlsbad</t>
  </si>
  <si>
    <t>Eddy</t>
  </si>
  <si>
    <t>STATE</t>
  </si>
  <si>
    <t>DESTINATION</t>
  </si>
  <si>
    <t>SEASON BEGIN</t>
  </si>
  <si>
    <t>SEASON END</t>
  </si>
  <si>
    <t>Palm Beach / Hendry</t>
  </si>
  <si>
    <t>Harrisburg</t>
  </si>
  <si>
    <t>Dauphin County excluding Hershey</t>
  </si>
  <si>
    <t>Hershey</t>
  </si>
  <si>
    <t>Big Spring</t>
  </si>
  <si>
    <t>Richland / Pasco</t>
  </si>
  <si>
    <t>Benton / Franklin</t>
  </si>
  <si>
    <t>Kayenta</t>
  </si>
  <si>
    <t>Navajo</t>
  </si>
  <si>
    <t>Kern</t>
  </si>
  <si>
    <t>Los Angeles / Orange / Ventura / Edwards AFB less the city of Santa Monica</t>
  </si>
  <si>
    <t>Denver / Adams / Arapahoe / Jefferson</t>
  </si>
  <si>
    <t xml:space="preserve">Douglas </t>
  </si>
  <si>
    <t>Okaloosa / Walton</t>
  </si>
  <si>
    <t>Pinellas / Hillsborough</t>
  </si>
  <si>
    <t>Blaine / Elmore</t>
  </si>
  <si>
    <t>Cook / Lake</t>
  </si>
  <si>
    <t>Marion / Hamilton</t>
  </si>
  <si>
    <t>Dorchester / Talbot</t>
  </si>
  <si>
    <t>Hennepin / Ramsey</t>
  </si>
  <si>
    <t>Jackson / Clay / Cass / Platte</t>
  </si>
  <si>
    <t>Camden / Burlington</t>
  </si>
  <si>
    <t>Essex / Bergen / Hudson / Passaic</t>
  </si>
  <si>
    <t>New York City</t>
  </si>
  <si>
    <t>Bronx / Kings / New York / Queens / Richmond</t>
  </si>
  <si>
    <t>Saratoga / Schenectady</t>
  </si>
  <si>
    <t>Onondaga / Oswego</t>
  </si>
  <si>
    <t>Butler / Warren</t>
  </si>
  <si>
    <t>Lehigh / Northampton</t>
  </si>
  <si>
    <t>Charleston / Berkeley / Dorchester</t>
  </si>
  <si>
    <t>Fall River / Custer</t>
  </si>
  <si>
    <t>Tarrant County / City of Grapevine</t>
  </si>
  <si>
    <t xml:space="preserve">Dallas </t>
  </si>
  <si>
    <t>Montgomery / Fort Bend / Harris</t>
  </si>
  <si>
    <t>Salt Lake / Tooele</t>
  </si>
  <si>
    <t>Campbell / Lynchburg City</t>
  </si>
  <si>
    <t>James City / York Counties / City of Williamsburg</t>
  </si>
  <si>
    <t>Clallam / Jefferson</t>
  </si>
  <si>
    <t>Clark / Cowlitz / Skamania</t>
  </si>
  <si>
    <t>Teton / Sublette</t>
  </si>
  <si>
    <t>Employee ID</t>
  </si>
  <si>
    <t>Rental Car Gas</t>
  </si>
  <si>
    <t>COUNTY/LOCATION DEFINED</t>
  </si>
  <si>
    <t>Grand Lake</t>
  </si>
  <si>
    <t>Pecos</t>
  </si>
  <si>
    <t>Reeves</t>
  </si>
  <si>
    <t>The Miles are calculated based on MapsQuest.com, round-trip from</t>
  </si>
  <si>
    <t>Fort Worth, TX to Destination City and return.</t>
  </si>
  <si>
    <t xml:space="preserve">Place an X next to the meals that are provided by either the conference or the hotel.  These meals will be deducted from the total allowed. </t>
  </si>
  <si>
    <t>Kill Devil Hills</t>
  </si>
  <si>
    <t>City Limits of Sedona</t>
  </si>
  <si>
    <t>Visalia</t>
  </si>
  <si>
    <t>Tulare</t>
  </si>
  <si>
    <t>Fulton / Dekalb</t>
  </si>
  <si>
    <t>Marietta</t>
  </si>
  <si>
    <t>Cobb</t>
  </si>
  <si>
    <t>East St. Louis / O'Fallon / Fairview Heights</t>
  </si>
  <si>
    <t>St. Clair</t>
  </si>
  <si>
    <t>Orleans / Jefferson Parishes</t>
  </si>
  <si>
    <t>Bar Harbor / Rockport</t>
  </si>
  <si>
    <t>Hancock / Knox</t>
  </si>
  <si>
    <t>Traverse City</t>
  </si>
  <si>
    <t>Grand Traverse</t>
  </si>
  <si>
    <t>St. Louis / St. Louis City / St. Charles</t>
  </si>
  <si>
    <t>Grafton</t>
  </si>
  <si>
    <t>Binghamton</t>
  </si>
  <si>
    <t>Broome</t>
  </si>
  <si>
    <t>Ithaca</t>
  </si>
  <si>
    <t>Tompkins</t>
  </si>
  <si>
    <t>Greene / Montgomery</t>
  </si>
  <si>
    <t>Sandusky</t>
  </si>
  <si>
    <t>East Greenwich / Warwick</t>
  </si>
  <si>
    <t xml:space="preserve">Deadwood / Spearfish </t>
  </si>
  <si>
    <t>Lawrence</t>
  </si>
  <si>
    <t>Midland / Odessa</t>
  </si>
  <si>
    <t>Midland / Andrews / Ector / Martin</t>
  </si>
  <si>
    <t>City of Charlottesville / Albemarle</t>
  </si>
  <si>
    <t>Burlington</t>
  </si>
  <si>
    <t>Chittenden</t>
  </si>
  <si>
    <t>Boise</t>
  </si>
  <si>
    <t>Ada</t>
  </si>
  <si>
    <t>Kalispell/Whitefish</t>
  </si>
  <si>
    <t>Flathead</t>
  </si>
  <si>
    <t>Missoula</t>
  </si>
  <si>
    <t>February 28</t>
  </si>
  <si>
    <t>DuPage</t>
  </si>
  <si>
    <t>Big Sky / West Yellowstone/Gardiner</t>
  </si>
  <si>
    <t>Gallatin/Park</t>
  </si>
  <si>
    <t>Albuquerque</t>
  </si>
  <si>
    <t>Bernalillo</t>
  </si>
  <si>
    <t>Inyo / NAWS China Lake</t>
  </si>
  <si>
    <t>Round Rock</t>
  </si>
  <si>
    <t>45% of Meal Total Above</t>
  </si>
  <si>
    <t>GSA Hotel Rate</t>
  </si>
  <si>
    <t>Taxes calculated at 35%</t>
  </si>
  <si>
    <t>Conference Hotel Rate</t>
  </si>
  <si>
    <t>Hotel Overage</t>
  </si>
  <si>
    <t>Must go on 199 Budget code</t>
  </si>
  <si>
    <t>TOTALS</t>
  </si>
  <si>
    <t>See Mileage Rates tab</t>
  </si>
  <si>
    <t>Name of Conference</t>
  </si>
  <si>
    <t>Calculated at $60 if amount in Airfare below</t>
  </si>
  <si>
    <t>Meal per Diem Rate  - GSA website/GSA Rates tab</t>
  </si>
  <si>
    <t>TOTAL ESTIMATED COST of Travel Outside DFW Metroplex</t>
  </si>
  <si>
    <t>City and State of Travel</t>
  </si>
  <si>
    <t>Name of Person Filling out Form</t>
  </si>
  <si>
    <t>Phone #</t>
  </si>
  <si>
    <t>Budget</t>
  </si>
  <si>
    <t>Travel Approvals</t>
  </si>
  <si>
    <t>Principal/Supervisor</t>
  </si>
  <si>
    <t>Budget Owner</t>
  </si>
  <si>
    <t>Superintendent</t>
  </si>
  <si>
    <t>Executive Director</t>
  </si>
  <si>
    <t xml:space="preserve">Airfare </t>
  </si>
  <si>
    <t>RQ/PO #</t>
  </si>
  <si>
    <t>Reimburse to Traveler?</t>
  </si>
  <si>
    <r>
      <t xml:space="preserve">Total Advance </t>
    </r>
    <r>
      <rPr>
        <sz val="10"/>
        <color theme="1"/>
        <rFont val="Calibri"/>
        <family val="2"/>
        <scheme val="minor"/>
      </rPr>
      <t>(will include amounts below if needed)</t>
    </r>
  </si>
  <si>
    <t>Other</t>
  </si>
  <si>
    <t>Explain</t>
  </si>
  <si>
    <t>Remove?</t>
  </si>
  <si>
    <t>Any City farther than 400 miles away (800 round trip)</t>
  </si>
  <si>
    <t>(806.98) 800</t>
  </si>
  <si>
    <t>Parking, Taxi (Uber/Lyft), Tolls</t>
  </si>
  <si>
    <t>Calculated at $100 if Rental Car amount below</t>
  </si>
  <si>
    <t>Hotel Budget</t>
  </si>
  <si>
    <t>ATM Fees</t>
  </si>
  <si>
    <t>FY2024 Per Diem Rates - Effective October 1, 2023</t>
  </si>
  <si>
    <t>FY24 Lodging Rate</t>
  </si>
  <si>
    <t>FY24 M&amp;IE</t>
  </si>
  <si>
    <t>Charles Town</t>
  </si>
  <si>
    <t>Associate Superintedent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</si>
</sst>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&quot;$&quot;#,##0.00"/>
    <numFmt numFmtId="166" formatCode="m/d;@"/>
    <numFmt numFmtId="167" formatCode="_(#,##0_);_(\-#,##0_)"/>
    <numFmt numFmtId="168" formatCode="&quot;$&quot;\ #,##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sz val="11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7" fontId="1" fillId="2" borderId="1" applyFont="0"/>
    <xf numFmtId="167" fontId="1" fillId="2" borderId="0" applyFont="0" applyBorder="0"/>
    <xf numFmtId="0" fontId="12" fillId="0" borderId="0"/>
    <xf numFmtId="43" fontId="4" fillId="0" borderId="0" applyFont="0" applyFill="0" applyBorder="0" applyAlignment="0" applyProtection="0"/>
    <xf numFmtId="0" fontId="14" fillId="0" borderId="0"/>
    <xf numFmtId="0" fontId="15" fillId="0" borderId="0"/>
    <xf numFmtId="0" fontId="18" fillId="0" borderId="0"/>
    <xf numFmtId="44" fontId="4" fillId="0" borderId="0" applyFont="0" applyFill="0" applyBorder="0" applyAlignment="0" applyProtection="0"/>
    <xf numFmtId="0" fontId="29" fillId="0" borderId="0"/>
  </cellStyleXfs>
  <cellXfs count="188">
    <xf numFmtId="0" fontId="0" fillId="0" borderId="0" xfId="0"/>
    <xf numFmtId="0" fontId="0" fillId="0" borderId="5" xfId="0" applyBorder="1" applyAlignment="1"/>
    <xf numFmtId="0" fontId="0" fillId="0" borderId="0" xfId="0" applyAlignment="1"/>
    <xf numFmtId="2" fontId="0" fillId="0" borderId="0" xfId="0" applyNumberFormat="1" applyAlignment="1"/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8" fillId="0" borderId="6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vertical="top"/>
    </xf>
    <xf numFmtId="2" fontId="9" fillId="0" borderId="0" xfId="0" applyNumberFormat="1" applyFont="1"/>
    <xf numFmtId="2" fontId="9" fillId="0" borderId="0" xfId="0" applyNumberFormat="1" applyFont="1" applyAlignment="1"/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0" fillId="0" borderId="0" xfId="0" applyFont="1" applyAlignment="1"/>
    <xf numFmtId="2" fontId="0" fillId="0" borderId="0" xfId="0" applyNumberFormat="1" applyFont="1" applyAlignment="1"/>
    <xf numFmtId="0" fontId="5" fillId="0" borderId="0" xfId="0" applyFont="1" applyAlignment="1"/>
    <xf numFmtId="168" fontId="16" fillId="0" borderId="5" xfId="5" applyNumberFormat="1" applyFont="1" applyFill="1" applyBorder="1" applyAlignment="1">
      <alignment horizontal="right"/>
    </xf>
    <xf numFmtId="44" fontId="19" fillId="0" borderId="0" xfId="2" applyFont="1" applyBorder="1" applyAlignment="1" applyProtection="1">
      <alignment horizontal="center"/>
      <protection locked="0"/>
    </xf>
    <xf numFmtId="0" fontId="10" fillId="0" borderId="0" xfId="6" applyFont="1" applyBorder="1"/>
    <xf numFmtId="44" fontId="10" fillId="0" borderId="0" xfId="20" applyFont="1" applyBorder="1"/>
    <xf numFmtId="0" fontId="19" fillId="0" borderId="0" xfId="6" applyFont="1" applyBorder="1" applyAlignment="1">
      <alignment horizontal="left"/>
    </xf>
    <xf numFmtId="0" fontId="19" fillId="0" borderId="0" xfId="6" applyFont="1" applyBorder="1" applyAlignment="1">
      <alignment horizontal="center"/>
    </xf>
    <xf numFmtId="0" fontId="22" fillId="0" borderId="9" xfId="6" applyFont="1" applyBorder="1"/>
    <xf numFmtId="44" fontId="22" fillId="0" borderId="0" xfId="20" applyFont="1" applyBorder="1"/>
    <xf numFmtId="0" fontId="4" fillId="0" borderId="0" xfId="6" applyFont="1" applyBorder="1"/>
    <xf numFmtId="0" fontId="5" fillId="0" borderId="0" xfId="6" applyFont="1" applyBorder="1" applyAlignment="1">
      <alignment horizontal="left"/>
    </xf>
    <xf numFmtId="9" fontId="4" fillId="0" borderId="0" xfId="6" applyNumberFormat="1" applyFont="1" applyBorder="1"/>
    <xf numFmtId="44" fontId="21" fillId="0" borderId="0" xfId="2" applyFont="1" applyBorder="1" applyAlignment="1" applyProtection="1">
      <alignment horizontal="center"/>
      <protection locked="0"/>
    </xf>
    <xf numFmtId="0" fontId="20" fillId="0" borderId="0" xfId="6" applyFont="1" applyBorder="1" applyAlignment="1">
      <alignment horizontal="center" wrapText="1"/>
    </xf>
    <xf numFmtId="4" fontId="4" fillId="0" borderId="0" xfId="6" applyNumberFormat="1" applyFont="1" applyBorder="1"/>
    <xf numFmtId="44" fontId="4" fillId="0" borderId="0" xfId="2" applyFont="1" applyBorder="1"/>
    <xf numFmtId="44" fontId="4" fillId="0" borderId="0" xfId="2" applyFont="1" applyBorder="1" applyAlignment="1">
      <alignment horizontal="center"/>
    </xf>
    <xf numFmtId="0" fontId="20" fillId="0" borderId="0" xfId="6" applyFont="1" applyBorder="1" applyAlignment="1">
      <alignment wrapText="1"/>
    </xf>
    <xf numFmtId="0" fontId="22" fillId="0" borderId="0" xfId="6" applyFont="1" applyBorder="1"/>
    <xf numFmtId="44" fontId="22" fillId="0" borderId="0" xfId="20" applyFont="1" applyBorder="1" applyAlignment="1">
      <alignment horizontal="center"/>
    </xf>
    <xf numFmtId="44" fontId="10" fillId="0" borderId="0" xfId="20" applyFont="1" applyBorder="1" applyAlignment="1">
      <alignment horizontal="center"/>
    </xf>
    <xf numFmtId="44" fontId="4" fillId="0" borderId="0" xfId="20" applyFont="1" applyBorder="1"/>
    <xf numFmtId="0" fontId="4" fillId="0" borderId="0" xfId="6" applyFont="1" applyBorder="1" applyAlignment="1">
      <alignment horizontal="center"/>
    </xf>
    <xf numFmtId="165" fontId="22" fillId="0" borderId="0" xfId="6" applyNumberFormat="1" applyFont="1" applyBorder="1"/>
    <xf numFmtId="44" fontId="22" fillId="0" borderId="0" xfId="6" applyNumberFormat="1" applyFont="1" applyBorder="1"/>
    <xf numFmtId="0" fontId="23" fillId="0" borderId="0" xfId="6" applyFont="1" applyBorder="1"/>
    <xf numFmtId="4" fontId="23" fillId="0" borderId="0" xfId="6" applyNumberFormat="1" applyFont="1" applyBorder="1"/>
    <xf numFmtId="44" fontId="23" fillId="0" borderId="0" xfId="20" applyFont="1" applyBorder="1"/>
    <xf numFmtId="0" fontId="24" fillId="0" borderId="2" xfId="6" applyFont="1" applyBorder="1" applyAlignment="1" applyProtection="1">
      <alignment horizontal="center"/>
      <protection locked="0"/>
    </xf>
    <xf numFmtId="0" fontId="23" fillId="0" borderId="0" xfId="6" applyFont="1" applyBorder="1" applyAlignment="1">
      <alignment horizontal="center"/>
    </xf>
    <xf numFmtId="44" fontId="23" fillId="0" borderId="2" xfId="2" applyFont="1" applyBorder="1"/>
    <xf numFmtId="44" fontId="23" fillId="0" borderId="0" xfId="2" applyFont="1" applyBorder="1"/>
    <xf numFmtId="40" fontId="23" fillId="0" borderId="0" xfId="6" applyNumberFormat="1" applyFont="1" applyBorder="1"/>
    <xf numFmtId="0" fontId="24" fillId="0" borderId="4" xfId="6" applyFont="1" applyBorder="1" applyAlignment="1" applyProtection="1">
      <alignment horizontal="center"/>
      <protection locked="0"/>
    </xf>
    <xf numFmtId="44" fontId="23" fillId="0" borderId="4" xfId="2" applyFont="1" applyBorder="1"/>
    <xf numFmtId="165" fontId="23" fillId="0" borderId="0" xfId="6" applyNumberFormat="1" applyFont="1" applyBorder="1"/>
    <xf numFmtId="0" fontId="24" fillId="0" borderId="0" xfId="6" applyFont="1" applyBorder="1"/>
    <xf numFmtId="44" fontId="5" fillId="0" borderId="0" xfId="20" applyFont="1" applyBorder="1"/>
    <xf numFmtId="0" fontId="5" fillId="0" borderId="0" xfId="6" applyFont="1" applyBorder="1"/>
    <xf numFmtId="0" fontId="4" fillId="0" borderId="0" xfId="6" applyFont="1" applyBorder="1" applyAlignment="1"/>
    <xf numFmtId="0" fontId="0" fillId="0" borderId="4" xfId="6" applyFont="1" applyBorder="1" applyAlignment="1">
      <alignment horizontal="left"/>
    </xf>
    <xf numFmtId="14" fontId="4" fillId="0" borderId="0" xfId="6" applyNumberFormat="1" applyFont="1" applyBorder="1" applyAlignment="1">
      <alignment horizontal="left"/>
    </xf>
    <xf numFmtId="0" fontId="4" fillId="0" borderId="9" xfId="6" applyFont="1" applyBorder="1" applyAlignment="1">
      <alignment horizontal="center"/>
    </xf>
    <xf numFmtId="14" fontId="4" fillId="0" borderId="9" xfId="6" applyNumberFormat="1" applyFont="1" applyBorder="1" applyAlignment="1">
      <alignment horizontal="left"/>
    </xf>
    <xf numFmtId="0" fontId="22" fillId="0" borderId="4" xfId="6" applyFont="1" applyBorder="1"/>
    <xf numFmtId="44" fontId="23" fillId="0" borderId="5" xfId="20" applyFont="1" applyBorder="1" applyAlignment="1">
      <alignment horizontal="left"/>
    </xf>
    <xf numFmtId="44" fontId="22" fillId="0" borderId="5" xfId="20" applyFont="1" applyBorder="1"/>
    <xf numFmtId="44" fontId="23" fillId="0" borderId="5" xfId="20" applyFont="1" applyBorder="1"/>
    <xf numFmtId="0" fontId="23" fillId="0" borderId="2" xfId="6" applyFont="1" applyBorder="1"/>
    <xf numFmtId="165" fontId="23" fillId="0" borderId="2" xfId="6" applyNumberFormat="1" applyFont="1" applyBorder="1"/>
    <xf numFmtId="0" fontId="25" fillId="0" borderId="0" xfId="6" applyFont="1" applyBorder="1" applyAlignment="1"/>
    <xf numFmtId="44" fontId="25" fillId="0" borderId="7" xfId="20" applyFont="1" applyBorder="1"/>
    <xf numFmtId="0" fontId="11" fillId="0" borderId="0" xfId="6" applyFont="1" applyBorder="1"/>
    <xf numFmtId="0" fontId="0" fillId="0" borderId="0" xfId="6" applyFont="1" applyBorder="1" applyAlignment="1">
      <alignment horizontal="left"/>
    </xf>
    <xf numFmtId="0" fontId="4" fillId="0" borderId="0" xfId="6" applyFont="1" applyBorder="1" applyAlignment="1">
      <alignment horizontal="left"/>
    </xf>
    <xf numFmtId="44" fontId="23" fillId="0" borderId="9" xfId="20" applyFont="1" applyBorder="1"/>
    <xf numFmtId="0" fontId="26" fillId="0" borderId="0" xfId="6" applyFont="1" applyBorder="1" applyAlignment="1">
      <alignment horizontal="right"/>
    </xf>
    <xf numFmtId="0" fontId="5" fillId="0" borderId="19" xfId="6" applyFont="1" applyBorder="1" applyAlignment="1">
      <alignment horizontal="left"/>
    </xf>
    <xf numFmtId="0" fontId="5" fillId="0" borderId="17" xfId="6" applyFont="1" applyBorder="1" applyAlignment="1">
      <alignment horizontal="left"/>
    </xf>
    <xf numFmtId="0" fontId="4" fillId="0" borderId="17" xfId="6" applyFont="1" applyBorder="1" applyAlignment="1">
      <alignment horizontal="left"/>
    </xf>
    <xf numFmtId="0" fontId="4" fillId="0" borderId="17" xfId="6" applyFont="1" applyBorder="1"/>
    <xf numFmtId="0" fontId="0" fillId="0" borderId="17" xfId="6" applyFont="1" applyBorder="1" applyAlignment="1">
      <alignment horizontal="left"/>
    </xf>
    <xf numFmtId="0" fontId="5" fillId="0" borderId="21" xfId="6" applyFont="1" applyBorder="1" applyAlignment="1">
      <alignment horizontal="left"/>
    </xf>
    <xf numFmtId="0" fontId="10" fillId="0" borderId="23" xfId="6" applyFont="1" applyBorder="1"/>
    <xf numFmtId="0" fontId="10" fillId="0" borderId="18" xfId="6" applyFont="1" applyBorder="1"/>
    <xf numFmtId="44" fontId="10" fillId="0" borderId="3" xfId="20" applyFont="1" applyBorder="1"/>
    <xf numFmtId="44" fontId="22" fillId="0" borderId="9" xfId="20" applyFont="1" applyBorder="1"/>
    <xf numFmtId="44" fontId="21" fillId="3" borderId="7" xfId="2" applyFont="1" applyFill="1" applyBorder="1" applyAlignment="1" applyProtection="1">
      <alignment horizontal="center"/>
      <protection locked="0"/>
    </xf>
    <xf numFmtId="166" fontId="23" fillId="3" borderId="2" xfId="6" applyNumberFormat="1" applyFont="1" applyFill="1" applyBorder="1" applyProtection="1">
      <protection locked="0"/>
    </xf>
    <xf numFmtId="166" fontId="23" fillId="3" borderId="4" xfId="6" applyNumberFormat="1" applyFont="1" applyFill="1" applyBorder="1" applyProtection="1">
      <protection locked="0"/>
    </xf>
    <xf numFmtId="44" fontId="23" fillId="3" borderId="5" xfId="20" applyFont="1" applyFill="1" applyBorder="1" applyProtection="1">
      <protection locked="0"/>
    </xf>
    <xf numFmtId="44" fontId="23" fillId="0" borderId="5" xfId="20" applyFont="1" applyBorder="1" applyProtection="1">
      <protection locked="0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24" fillId="0" borderId="25" xfId="6" applyFont="1" applyBorder="1"/>
    <xf numFmtId="0" fontId="23" fillId="0" borderId="26" xfId="6" applyFont="1" applyBorder="1"/>
    <xf numFmtId="0" fontId="23" fillId="0" borderId="17" xfId="6" applyFont="1" applyBorder="1"/>
    <xf numFmtId="0" fontId="23" fillId="0" borderId="20" xfId="6" applyFont="1" applyBorder="1"/>
    <xf numFmtId="0" fontId="24" fillId="0" borderId="27" xfId="6" applyFont="1" applyBorder="1" applyAlignment="1">
      <alignment horizontal="left"/>
    </xf>
    <xf numFmtId="0" fontId="24" fillId="0" borderId="28" xfId="6" applyFont="1" applyFill="1" applyBorder="1" applyAlignment="1">
      <alignment horizontal="right"/>
    </xf>
    <xf numFmtId="0" fontId="23" fillId="0" borderId="28" xfId="6" applyFont="1" applyBorder="1"/>
    <xf numFmtId="0" fontId="21" fillId="0" borderId="19" xfId="6" applyFont="1" applyBorder="1" applyAlignment="1">
      <alignment horizontal="left"/>
    </xf>
    <xf numFmtId="0" fontId="22" fillId="0" borderId="17" xfId="6" applyFont="1" applyBorder="1"/>
    <xf numFmtId="0" fontId="21" fillId="0" borderId="17" xfId="6" applyFont="1" applyBorder="1" applyAlignment="1">
      <alignment horizontal="center"/>
    </xf>
    <xf numFmtId="44" fontId="21" fillId="0" borderId="20" xfId="2" applyFont="1" applyBorder="1" applyAlignment="1" applyProtection="1">
      <alignment horizontal="center"/>
      <protection locked="0"/>
    </xf>
    <xf numFmtId="0" fontId="10" fillId="0" borderId="21" xfId="6" applyFont="1" applyBorder="1"/>
    <xf numFmtId="44" fontId="19" fillId="0" borderId="31" xfId="2" applyFont="1" applyBorder="1" applyAlignment="1" applyProtection="1">
      <alignment horizontal="center"/>
      <protection locked="0"/>
    </xf>
    <xf numFmtId="0" fontId="4" fillId="0" borderId="21" xfId="6" applyFont="1" applyBorder="1"/>
    <xf numFmtId="0" fontId="20" fillId="0" borderId="31" xfId="6" applyFont="1" applyBorder="1" applyAlignment="1">
      <alignment horizontal="left" wrapText="1"/>
    </xf>
    <xf numFmtId="4" fontId="4" fillId="0" borderId="31" xfId="6" applyNumberFormat="1" applyFont="1" applyBorder="1"/>
    <xf numFmtId="0" fontId="23" fillId="0" borderId="21" xfId="6" applyFont="1" applyBorder="1"/>
    <xf numFmtId="4" fontId="23" fillId="0" borderId="31" xfId="6" applyNumberFormat="1" applyFont="1" applyBorder="1"/>
    <xf numFmtId="44" fontId="23" fillId="0" borderId="31" xfId="2" applyFont="1" applyBorder="1"/>
    <xf numFmtId="0" fontId="23" fillId="0" borderId="31" xfId="6" applyFont="1" applyBorder="1"/>
    <xf numFmtId="0" fontId="23" fillId="0" borderId="32" xfId="6" applyFont="1" applyBorder="1"/>
    <xf numFmtId="165" fontId="23" fillId="0" borderId="22" xfId="6" applyNumberFormat="1" applyFont="1" applyBorder="1"/>
    <xf numFmtId="0" fontId="4" fillId="0" borderId="31" xfId="6" applyFont="1" applyBorder="1"/>
    <xf numFmtId="44" fontId="4" fillId="0" borderId="31" xfId="2" applyFont="1" applyBorder="1" applyAlignment="1">
      <alignment horizontal="center"/>
    </xf>
    <xf numFmtId="44" fontId="4" fillId="0" borderId="31" xfId="2" applyFont="1" applyBorder="1"/>
    <xf numFmtId="0" fontId="24" fillId="0" borderId="27" xfId="6" applyFont="1" applyBorder="1"/>
    <xf numFmtId="0" fontId="24" fillId="0" borderId="28" xfId="6" applyFont="1" applyFill="1" applyBorder="1"/>
    <xf numFmtId="0" fontId="21" fillId="0" borderId="25" xfId="6" applyFont="1" applyBorder="1"/>
    <xf numFmtId="0" fontId="22" fillId="0" borderId="26" xfId="6" applyFont="1" applyBorder="1"/>
    <xf numFmtId="0" fontId="22" fillId="0" borderId="17" xfId="6" applyFont="1" applyBorder="1" applyAlignment="1"/>
    <xf numFmtId="165" fontId="22" fillId="0" borderId="17" xfId="6" applyNumberFormat="1" applyFont="1" applyBorder="1"/>
    <xf numFmtId="165" fontId="22" fillId="0" borderId="20" xfId="6" applyNumberFormat="1" applyFont="1" applyBorder="1"/>
    <xf numFmtId="0" fontId="22" fillId="0" borderId="33" xfId="6" applyFont="1" applyBorder="1"/>
    <xf numFmtId="44" fontId="22" fillId="0" borderId="26" xfId="20" applyFont="1" applyBorder="1"/>
    <xf numFmtId="44" fontId="22" fillId="0" borderId="35" xfId="20" applyFont="1" applyBorder="1"/>
    <xf numFmtId="0" fontId="22" fillId="0" borderId="21" xfId="6" applyFont="1" applyBorder="1"/>
    <xf numFmtId="0" fontId="22" fillId="0" borderId="31" xfId="6" applyFont="1" applyBorder="1"/>
    <xf numFmtId="0" fontId="21" fillId="0" borderId="24" xfId="6" applyFont="1" applyBorder="1"/>
    <xf numFmtId="44" fontId="22" fillId="0" borderId="36" xfId="20" applyFont="1" applyBorder="1"/>
    <xf numFmtId="44" fontId="22" fillId="0" borderId="17" xfId="6" applyNumberFormat="1" applyFont="1" applyBorder="1"/>
    <xf numFmtId="44" fontId="22" fillId="0" borderId="20" xfId="6" applyNumberFormat="1" applyFont="1" applyBorder="1"/>
    <xf numFmtId="0" fontId="23" fillId="0" borderId="17" xfId="6" applyFont="1" applyBorder="1" applyAlignment="1"/>
    <xf numFmtId="0" fontId="24" fillId="0" borderId="26" xfId="6" applyFont="1" applyBorder="1" applyAlignment="1">
      <alignment horizontal="center"/>
    </xf>
    <xf numFmtId="0" fontId="1" fillId="0" borderId="0" xfId="21" applyFont="1" applyFill="1"/>
    <xf numFmtId="0" fontId="13" fillId="0" borderId="0" xfId="21" applyFont="1" applyFill="1"/>
    <xf numFmtId="0" fontId="16" fillId="0" borderId="5" xfId="21" applyFont="1" applyFill="1" applyBorder="1" applyAlignment="1">
      <alignment horizontal="left" vertical="center"/>
    </xf>
    <xf numFmtId="0" fontId="2" fillId="0" borderId="0" xfId="21" applyFont="1" applyFill="1"/>
    <xf numFmtId="0" fontId="16" fillId="0" borderId="5" xfId="21" applyFont="1" applyFill="1" applyBorder="1" applyAlignment="1">
      <alignment horizontal="left" vertical="center" wrapText="1"/>
    </xf>
    <xf numFmtId="3" fontId="17" fillId="0" borderId="5" xfId="21" applyNumberFormat="1" applyFont="1" applyFill="1" applyBorder="1" applyAlignment="1">
      <alignment horizontal="right" vertical="top"/>
    </xf>
    <xf numFmtId="0" fontId="17" fillId="0" borderId="5" xfId="21" applyFont="1" applyFill="1" applyBorder="1" applyAlignment="1">
      <alignment horizontal="left" vertical="top"/>
    </xf>
    <xf numFmtId="168" fontId="17" fillId="0" borderId="5" xfId="21" applyNumberFormat="1" applyFont="1" applyFill="1" applyBorder="1" applyAlignment="1">
      <alignment horizontal="right" vertical="top"/>
    </xf>
    <xf numFmtId="164" fontId="0" fillId="3" borderId="14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  <xf numFmtId="0" fontId="23" fillId="3" borderId="29" xfId="6" applyFont="1" applyFill="1" applyBorder="1" applyAlignment="1" applyProtection="1">
      <alignment horizontal="left"/>
      <protection locked="0"/>
    </xf>
    <xf numFmtId="0" fontId="23" fillId="3" borderId="28" xfId="6" applyFont="1" applyFill="1" applyBorder="1" applyAlignment="1" applyProtection="1">
      <alignment horizontal="left"/>
      <protection locked="0"/>
    </xf>
    <xf numFmtId="0" fontId="23" fillId="3" borderId="30" xfId="6" applyFont="1" applyFill="1" applyBorder="1" applyAlignment="1" applyProtection="1">
      <alignment horizontal="left"/>
      <protection locked="0"/>
    </xf>
    <xf numFmtId="0" fontId="4" fillId="0" borderId="2" xfId="6" applyFont="1" applyBorder="1" applyAlignment="1">
      <alignment horizontal="left"/>
    </xf>
    <xf numFmtId="0" fontId="4" fillId="0" borderId="22" xfId="6" applyFont="1" applyBorder="1" applyAlignment="1">
      <alignment horizontal="left"/>
    </xf>
    <xf numFmtId="0" fontId="22" fillId="3" borderId="33" xfId="6" applyFont="1" applyFill="1" applyBorder="1" applyAlignment="1" applyProtection="1">
      <alignment horizontal="center"/>
      <protection locked="0"/>
    </xf>
    <xf numFmtId="0" fontId="22" fillId="3" borderId="26" xfId="6" applyFont="1" applyFill="1" applyBorder="1" applyAlignment="1" applyProtection="1">
      <alignment horizontal="center"/>
      <protection locked="0"/>
    </xf>
    <xf numFmtId="0" fontId="22" fillId="3" borderId="34" xfId="6" applyFont="1" applyFill="1" applyBorder="1" applyAlignment="1" applyProtection="1">
      <alignment horizontal="center"/>
      <protection locked="0"/>
    </xf>
    <xf numFmtId="0" fontId="23" fillId="3" borderId="33" xfId="6" applyFont="1" applyFill="1" applyBorder="1" applyAlignment="1" applyProtection="1">
      <alignment horizontal="left"/>
      <protection locked="0"/>
    </xf>
    <xf numFmtId="0" fontId="23" fillId="3" borderId="26" xfId="6" applyFont="1" applyFill="1" applyBorder="1" applyAlignment="1" applyProtection="1">
      <alignment horizontal="left"/>
      <protection locked="0"/>
    </xf>
    <xf numFmtId="0" fontId="23" fillId="3" borderId="35" xfId="6" applyFont="1" applyFill="1" applyBorder="1" applyAlignment="1" applyProtection="1">
      <alignment horizontal="left"/>
      <protection locked="0"/>
    </xf>
    <xf numFmtId="0" fontId="23" fillId="3" borderId="18" xfId="6" applyFont="1" applyFill="1" applyBorder="1" applyAlignment="1" applyProtection="1">
      <alignment horizontal="left"/>
      <protection locked="0"/>
    </xf>
    <xf numFmtId="0" fontId="22" fillId="0" borderId="26" xfId="6" applyFont="1" applyFill="1" applyBorder="1" applyAlignment="1" applyProtection="1">
      <alignment horizontal="center"/>
      <protection locked="0"/>
    </xf>
    <xf numFmtId="44" fontId="5" fillId="0" borderId="5" xfId="20" applyFont="1" applyBorder="1" applyAlignment="1">
      <alignment horizontal="left"/>
    </xf>
    <xf numFmtId="49" fontId="4" fillId="3" borderId="5" xfId="6" applyNumberFormat="1" applyFont="1" applyFill="1" applyBorder="1" applyAlignment="1" applyProtection="1">
      <alignment horizontal="left"/>
      <protection locked="0"/>
    </xf>
    <xf numFmtId="0" fontId="23" fillId="0" borderId="17" xfId="6" applyFont="1" applyBorder="1" applyAlignment="1">
      <alignment horizontal="center"/>
    </xf>
    <xf numFmtId="0" fontId="5" fillId="0" borderId="5" xfId="6" applyFont="1" applyBorder="1" applyAlignment="1">
      <alignment horizontal="left"/>
    </xf>
    <xf numFmtId="0" fontId="0" fillId="3" borderId="5" xfId="6" applyFont="1" applyFill="1" applyBorder="1" applyAlignment="1" applyProtection="1">
      <alignment horizontal="left"/>
      <protection locked="0"/>
    </xf>
    <xf numFmtId="0" fontId="4" fillId="3" borderId="5" xfId="6" applyFont="1" applyFill="1" applyBorder="1" applyAlignment="1" applyProtection="1">
      <alignment horizontal="left"/>
      <protection locked="0"/>
    </xf>
    <xf numFmtId="0" fontId="22" fillId="0" borderId="17" xfId="6" applyFont="1" applyBorder="1" applyAlignment="1">
      <alignment horizontal="center"/>
    </xf>
    <xf numFmtId="0" fontId="22" fillId="0" borderId="26" xfId="6" applyFont="1" applyBorder="1" applyAlignment="1">
      <alignment horizontal="center"/>
    </xf>
    <xf numFmtId="44" fontId="0" fillId="0" borderId="17" xfId="20" applyFont="1" applyBorder="1" applyAlignment="1">
      <alignment horizontal="center"/>
    </xf>
    <xf numFmtId="44" fontId="0" fillId="0" borderId="20" xfId="20" applyFont="1" applyBorder="1" applyAlignment="1">
      <alignment horizontal="center"/>
    </xf>
    <xf numFmtId="14" fontId="4" fillId="3" borderId="5" xfId="6" applyNumberFormat="1" applyFont="1" applyFill="1" applyBorder="1" applyAlignment="1" applyProtection="1">
      <alignment horizontal="left"/>
      <protection locked="0"/>
    </xf>
    <xf numFmtId="0" fontId="25" fillId="0" borderId="13" xfId="6" applyFont="1" applyBorder="1" applyAlignment="1">
      <alignment horizontal="center"/>
    </xf>
    <xf numFmtId="0" fontId="25" fillId="0" borderId="8" xfId="6" applyFont="1" applyBorder="1" applyAlignment="1">
      <alignment horizontal="center"/>
    </xf>
    <xf numFmtId="0" fontId="25" fillId="0" borderId="12" xfId="6" applyFont="1" applyBorder="1" applyAlignment="1">
      <alignment horizontal="center"/>
    </xf>
    <xf numFmtId="0" fontId="5" fillId="0" borderId="14" xfId="6" applyFont="1" applyBorder="1" applyAlignment="1">
      <alignment horizontal="left"/>
    </xf>
    <xf numFmtId="0" fontId="5" fillId="0" borderId="4" xfId="6" applyFont="1" applyBorder="1" applyAlignment="1">
      <alignment horizontal="left"/>
    </xf>
    <xf numFmtId="0" fontId="5" fillId="0" borderId="15" xfId="6" applyFont="1" applyBorder="1" applyAlignment="1">
      <alignment horizontal="left"/>
    </xf>
    <xf numFmtId="14" fontId="4" fillId="3" borderId="16" xfId="6" applyNumberFormat="1" applyFont="1" applyFill="1" applyBorder="1" applyAlignment="1" applyProtection="1">
      <alignment horizontal="left"/>
      <protection locked="0"/>
    </xf>
    <xf numFmtId="0" fontId="4" fillId="3" borderId="16" xfId="6" applyFont="1" applyFill="1" applyBorder="1" applyAlignment="1" applyProtection="1">
      <alignment horizontal="center"/>
      <protection locked="0"/>
    </xf>
    <xf numFmtId="0" fontId="4" fillId="3" borderId="5" xfId="6" applyFont="1" applyFill="1" applyBorder="1" applyAlignment="1" applyProtection="1">
      <alignment horizontal="center"/>
      <protection locked="0"/>
    </xf>
    <xf numFmtId="44" fontId="22" fillId="3" borderId="13" xfId="20" applyFont="1" applyFill="1" applyBorder="1" applyAlignment="1" applyProtection="1">
      <alignment horizontal="center"/>
      <protection locked="0"/>
    </xf>
    <xf numFmtId="44" fontId="22" fillId="3" borderId="8" xfId="20" applyFont="1" applyFill="1" applyBorder="1" applyAlignment="1" applyProtection="1">
      <alignment horizontal="center"/>
      <protection locked="0"/>
    </xf>
    <xf numFmtId="44" fontId="22" fillId="3" borderId="12" xfId="20" applyFont="1" applyFill="1" applyBorder="1" applyAlignment="1" applyProtection="1">
      <alignment horizontal="center"/>
      <protection locked="0"/>
    </xf>
    <xf numFmtId="0" fontId="22" fillId="0" borderId="9" xfId="6" applyFont="1" applyBorder="1" applyAlignment="1">
      <alignment horizontal="center"/>
    </xf>
    <xf numFmtId="0" fontId="20" fillId="0" borderId="0" xfId="6" applyFont="1" applyBorder="1" applyAlignment="1">
      <alignment horizontal="left" wrapText="1"/>
    </xf>
    <xf numFmtId="0" fontId="23" fillId="3" borderId="13" xfId="6" applyFont="1" applyFill="1" applyBorder="1" applyAlignment="1" applyProtection="1">
      <alignment horizontal="left"/>
      <protection locked="0"/>
    </xf>
    <xf numFmtId="0" fontId="23" fillId="3" borderId="8" xfId="6" applyFont="1" applyFill="1" applyBorder="1" applyAlignment="1" applyProtection="1">
      <alignment horizontal="left"/>
      <protection locked="0"/>
    </xf>
    <xf numFmtId="0" fontId="23" fillId="3" borderId="12" xfId="6" applyFont="1" applyFill="1" applyBorder="1" applyAlignment="1" applyProtection="1">
      <alignment horizontal="left"/>
      <protection locked="0"/>
    </xf>
    <xf numFmtId="0" fontId="23" fillId="0" borderId="26" xfId="6" applyFont="1" applyBorder="1" applyAlignment="1">
      <alignment horizontal="center"/>
    </xf>
  </cellXfs>
  <cellStyles count="22">
    <cellStyle name="Comma 2" xfId="1" xr:uid="{00000000-0005-0000-0000-000000000000}"/>
    <cellStyle name="Comma 2 2" xfId="16" xr:uid="{00000000-0005-0000-0000-000001000000}"/>
    <cellStyle name="Currency" xfId="20" builtinId="4"/>
    <cellStyle name="Currency 2" xfId="2" xr:uid="{00000000-0005-0000-0000-000002000000}"/>
    <cellStyle name="Currency 2 2" xfId="3" xr:uid="{00000000-0005-0000-0000-000003000000}"/>
    <cellStyle name="Currency 3" xfId="4" xr:uid="{00000000-0005-0000-0000-000004000000}"/>
    <cellStyle name="Normal" xfId="0" builtinId="0"/>
    <cellStyle name="Normal 10" xfId="21" xr:uid="{4CA84191-E7EB-4FD1-9AE7-9DA2C775EDC3}"/>
    <cellStyle name="Normal 2" xfId="5" xr:uid="{00000000-0005-0000-0000-000006000000}"/>
    <cellStyle name="Normal 2 2" xfId="6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5" xr:uid="{00000000-0005-0000-0000-00000D000000}"/>
    <cellStyle name="Normal 7" xfId="17" xr:uid="{00000000-0005-0000-0000-00000E000000}"/>
    <cellStyle name="Normal 8" xfId="18" xr:uid="{00000000-0005-0000-0000-00000F000000}"/>
    <cellStyle name="Normal 9" xfId="19" xr:uid="{C248673F-81E1-44D2-ACE0-C0A853454383}"/>
    <cellStyle name="Percent 2" xfId="12" xr:uid="{00000000-0005-0000-0000-000010000000}"/>
    <cellStyle name="Style 366" xfId="13" xr:uid="{00000000-0005-0000-0000-000011000000}"/>
    <cellStyle name="Style 367" xfId="14" xr:uid="{00000000-0005-0000-0000-000012000000}"/>
  </cellStyles>
  <dxfs count="0"/>
  <tableStyles count="0" defaultTableStyle="TableStyleMedium9" defaultPivotStyle="PivotStyleLight16"/>
  <colors>
    <mruColors>
      <color rgb="FFFF9966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266700" cy="285750"/>
    <xdr:sp macro="" textlink="">
      <xdr:nvSpPr>
        <xdr:cNvPr id="2" name="AutoShape 1" descr="http://b.scorecardresearch.com/b?rn=23716166&amp;C1=2&amp;C2=1000009&amp;C4=http%3A%2F%2Fwww.mapquest.com%2Fmqrequest.html&amp;C5=mq.mq&amp;C7=http%3A%2F%2Fwww.mapquest.com%2Fmqrequest.html&amp;C8=Driving%20Directions">
          <a:extLst>
            <a:ext uri="{FF2B5EF4-FFF2-40B4-BE49-F238E27FC236}">
              <a16:creationId xmlns:a16="http://schemas.microsoft.com/office/drawing/2014/main" id="{6CD6ED3C-7E1A-4E4D-838F-23EE759EA20E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257300"/>
          <a:ext cx="266700" cy="2857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266700" cy="285750"/>
    <xdr:sp macro="" textlink="">
      <xdr:nvSpPr>
        <xdr:cNvPr id="3" name="AutoShape 1" descr="http://b.scorecardresearch.com/b?rn=23716166&amp;C1=2&amp;C2=1000009&amp;C4=http%3A%2F%2Fwww.mapquest.com%2Fmqrequest.html&amp;C5=mq.mq&amp;C7=http%3A%2F%2Fwww.mapquest.com%2Fmqrequest.html&amp;C8=Driving%20Directions">
          <a:extLst>
            <a:ext uri="{FF2B5EF4-FFF2-40B4-BE49-F238E27FC236}">
              <a16:creationId xmlns:a16="http://schemas.microsoft.com/office/drawing/2014/main" id="{9F58B39F-01E5-4DB4-BC73-4FD414750EAA}"/>
            </a:ext>
          </a:extLst>
        </xdr:cNvPr>
        <xdr:cNvSpPr>
          <a:spLocks noChangeAspect="1" noChangeArrowheads="1"/>
        </xdr:cNvSpPr>
      </xdr:nvSpPr>
      <xdr:spPr bwMode="auto">
        <a:xfrm>
          <a:off x="6105525" y="838200"/>
          <a:ext cx="266700" cy="28575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9646-B456-4EA0-9BDF-153268CE91F8}">
  <dimension ref="A2:F87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33.140625" style="2" customWidth="1"/>
    <col min="2" max="2" width="25" style="2" customWidth="1"/>
    <col min="3" max="3" width="26.42578125" style="2" customWidth="1"/>
    <col min="4" max="4" width="7" style="2" customWidth="1"/>
    <col min="5" max="5" width="16" style="3" hidden="1" customWidth="1"/>
    <col min="6" max="6" width="16" style="2" hidden="1" customWidth="1"/>
    <col min="7" max="16384" width="9.140625" style="2"/>
  </cols>
  <sheetData>
    <row r="2" spans="1:6" x14ac:dyDescent="0.25">
      <c r="A2" s="1" t="s">
        <v>10</v>
      </c>
      <c r="B2" s="143">
        <v>0.67</v>
      </c>
      <c r="C2" s="144"/>
    </row>
    <row r="3" spans="1:6" ht="15.75" thickBot="1" x14ac:dyDescent="0.3"/>
    <row r="4" spans="1:6" ht="20.25" thickTop="1" thickBot="1" x14ac:dyDescent="0.3">
      <c r="A4" s="4" t="s">
        <v>11</v>
      </c>
      <c r="B4" s="5" t="s">
        <v>12</v>
      </c>
      <c r="C4" s="5" t="s">
        <v>13</v>
      </c>
      <c r="E4" s="3" t="s">
        <v>14</v>
      </c>
      <c r="F4" s="6" t="s">
        <v>15</v>
      </c>
    </row>
    <row r="5" spans="1:6" ht="33" thickTop="1" thickBot="1" x14ac:dyDescent="0.3">
      <c r="A5" s="13" t="s">
        <v>751</v>
      </c>
      <c r="B5" s="90">
        <v>800</v>
      </c>
      <c r="C5" s="91">
        <f t="shared" ref="C5:C19" si="0">B5*$B$2</f>
        <v>536</v>
      </c>
      <c r="E5" s="10">
        <v>154.41</v>
      </c>
      <c r="F5" s="2">
        <f t="shared" ref="F5:F68" si="1">SUM(E5*2)</f>
        <v>308.82</v>
      </c>
    </row>
    <row r="6" spans="1:6" ht="16.5" thickBot="1" x14ac:dyDescent="0.3">
      <c r="A6" s="7" t="s">
        <v>16</v>
      </c>
      <c r="B6" s="8">
        <f t="shared" ref="B6:B19" si="2">SUM(F6)</f>
        <v>308.82</v>
      </c>
      <c r="C6" s="9">
        <f t="shared" si="0"/>
        <v>206.90940000000001</v>
      </c>
      <c r="E6" s="10">
        <v>154.41</v>
      </c>
      <c r="F6" s="2">
        <f t="shared" si="1"/>
        <v>308.82</v>
      </c>
    </row>
    <row r="7" spans="1:6" ht="16.5" thickBot="1" x14ac:dyDescent="0.3">
      <c r="A7" s="7" t="s">
        <v>17</v>
      </c>
      <c r="B7" s="8">
        <f t="shared" si="2"/>
        <v>81.260000000000005</v>
      </c>
      <c r="C7" s="9">
        <f t="shared" si="0"/>
        <v>54.444200000000009</v>
      </c>
      <c r="E7" s="10">
        <v>40.630000000000003</v>
      </c>
      <c r="F7" s="2">
        <f t="shared" si="1"/>
        <v>81.260000000000005</v>
      </c>
    </row>
    <row r="8" spans="1:6" ht="16.5" thickBot="1" x14ac:dyDescent="0.3">
      <c r="A8" s="7" t="s">
        <v>18</v>
      </c>
      <c r="B8" s="8">
        <f t="shared" si="2"/>
        <v>682.28</v>
      </c>
      <c r="C8" s="9">
        <f t="shared" si="0"/>
        <v>457.12760000000003</v>
      </c>
      <c r="E8" s="11">
        <v>341.14</v>
      </c>
      <c r="F8" s="2">
        <f t="shared" si="1"/>
        <v>682.28</v>
      </c>
    </row>
    <row r="9" spans="1:6" ht="16.5" thickBot="1" x14ac:dyDescent="0.3">
      <c r="A9" s="7" t="s">
        <v>19</v>
      </c>
      <c r="B9" s="8">
        <f t="shared" si="2"/>
        <v>210.7</v>
      </c>
      <c r="C9" s="9">
        <f t="shared" si="0"/>
        <v>141.16900000000001</v>
      </c>
      <c r="E9" s="11">
        <v>105.35</v>
      </c>
      <c r="F9" s="2">
        <f t="shared" si="1"/>
        <v>210.7</v>
      </c>
    </row>
    <row r="10" spans="1:6" ht="16.5" thickBot="1" x14ac:dyDescent="0.3">
      <c r="A10" s="7" t="s">
        <v>20</v>
      </c>
      <c r="B10" s="8">
        <f t="shared" si="2"/>
        <v>31.82</v>
      </c>
      <c r="C10" s="9">
        <f t="shared" si="0"/>
        <v>21.319400000000002</v>
      </c>
      <c r="E10" s="11">
        <v>15.91</v>
      </c>
      <c r="F10" s="2">
        <f t="shared" si="1"/>
        <v>31.82</v>
      </c>
    </row>
    <row r="11" spans="1:6" ht="16.5" thickBot="1" x14ac:dyDescent="0.3">
      <c r="A11" s="7" t="s">
        <v>21</v>
      </c>
      <c r="B11" s="8">
        <f t="shared" si="2"/>
        <v>373.8</v>
      </c>
      <c r="C11" s="9">
        <f t="shared" si="0"/>
        <v>250.44600000000003</v>
      </c>
      <c r="E11" s="11">
        <v>186.9</v>
      </c>
      <c r="F11" s="2">
        <f t="shared" si="1"/>
        <v>373.8</v>
      </c>
    </row>
    <row r="12" spans="1:6" ht="16.5" thickBot="1" x14ac:dyDescent="0.3">
      <c r="A12" s="7" t="s">
        <v>22</v>
      </c>
      <c r="B12" s="8">
        <f t="shared" si="2"/>
        <v>626.70000000000005</v>
      </c>
      <c r="C12" s="9">
        <f t="shared" si="0"/>
        <v>419.88900000000007</v>
      </c>
      <c r="E12" s="11">
        <v>313.35000000000002</v>
      </c>
      <c r="F12" s="2">
        <f t="shared" si="1"/>
        <v>626.70000000000005</v>
      </c>
    </row>
    <row r="13" spans="1:6" ht="16.5" thickBot="1" x14ac:dyDescent="0.3">
      <c r="A13" s="7" t="s">
        <v>23</v>
      </c>
      <c r="B13" s="8">
        <f t="shared" si="2"/>
        <v>254.8</v>
      </c>
      <c r="C13" s="9">
        <f t="shared" si="0"/>
        <v>170.71600000000001</v>
      </c>
      <c r="E13" s="11">
        <v>127.4</v>
      </c>
      <c r="F13" s="2">
        <f t="shared" si="1"/>
        <v>254.8</v>
      </c>
    </row>
    <row r="14" spans="1:6" ht="16.5" thickBot="1" x14ac:dyDescent="0.3">
      <c r="A14" s="7" t="s">
        <v>24</v>
      </c>
      <c r="B14" s="8">
        <f t="shared" si="2"/>
        <v>241.86</v>
      </c>
      <c r="C14" s="9">
        <f t="shared" si="0"/>
        <v>162.04620000000003</v>
      </c>
      <c r="E14" s="11">
        <v>120.93</v>
      </c>
      <c r="F14" s="2">
        <f t="shared" si="1"/>
        <v>241.86</v>
      </c>
    </row>
    <row r="15" spans="1:6" ht="16.5" thickBot="1" x14ac:dyDescent="0.3">
      <c r="A15" s="7" t="s">
        <v>25</v>
      </c>
      <c r="B15" s="8">
        <f t="shared" si="2"/>
        <v>106.26</v>
      </c>
      <c r="C15" s="9">
        <f t="shared" si="0"/>
        <v>71.194200000000009</v>
      </c>
      <c r="E15" s="11">
        <v>53.13</v>
      </c>
      <c r="F15" s="2">
        <f t="shared" si="1"/>
        <v>106.26</v>
      </c>
    </row>
    <row r="16" spans="1:6" ht="16.5" thickBot="1" x14ac:dyDescent="0.3">
      <c r="A16" s="7" t="s">
        <v>26</v>
      </c>
      <c r="B16" s="8">
        <f t="shared" si="2"/>
        <v>70.400000000000006</v>
      </c>
      <c r="C16" s="9">
        <f t="shared" si="0"/>
        <v>47.168000000000006</v>
      </c>
      <c r="E16" s="11">
        <v>35.200000000000003</v>
      </c>
      <c r="F16" s="2">
        <f t="shared" si="1"/>
        <v>70.400000000000006</v>
      </c>
    </row>
    <row r="17" spans="1:6" ht="16.5" thickBot="1" x14ac:dyDescent="0.3">
      <c r="A17" s="7" t="s">
        <v>27</v>
      </c>
      <c r="B17" s="8">
        <f t="shared" si="2"/>
        <v>220.4</v>
      </c>
      <c r="C17" s="9">
        <f t="shared" si="0"/>
        <v>147.66800000000001</v>
      </c>
      <c r="E17" s="11">
        <v>110.2</v>
      </c>
      <c r="F17" s="2">
        <f t="shared" si="1"/>
        <v>220.4</v>
      </c>
    </row>
    <row r="18" spans="1:6" ht="16.5" thickBot="1" x14ac:dyDescent="0.3">
      <c r="A18" s="7" t="s">
        <v>28</v>
      </c>
      <c r="B18" s="8">
        <f t="shared" si="2"/>
        <v>344.02</v>
      </c>
      <c r="C18" s="9">
        <f t="shared" si="0"/>
        <v>230.49340000000001</v>
      </c>
      <c r="E18" s="11">
        <v>172.01</v>
      </c>
      <c r="F18" s="2">
        <f t="shared" si="1"/>
        <v>344.02</v>
      </c>
    </row>
    <row r="19" spans="1:6" ht="16.5" thickBot="1" x14ac:dyDescent="0.3">
      <c r="A19" s="7" t="s">
        <v>29</v>
      </c>
      <c r="B19" s="8">
        <f t="shared" si="2"/>
        <v>198.02</v>
      </c>
      <c r="C19" s="9">
        <f t="shared" si="0"/>
        <v>132.67340000000002</v>
      </c>
      <c r="E19" s="11">
        <v>99.01</v>
      </c>
      <c r="F19" s="2">
        <f t="shared" si="1"/>
        <v>198.02</v>
      </c>
    </row>
    <row r="20" spans="1:6" ht="16.5" thickBot="1" x14ac:dyDescent="0.3">
      <c r="A20" s="7" t="s">
        <v>30</v>
      </c>
      <c r="B20" s="8" t="s">
        <v>752</v>
      </c>
      <c r="C20" s="9">
        <f>800*$B$2</f>
        <v>536</v>
      </c>
      <c r="E20" s="11">
        <v>403.49</v>
      </c>
      <c r="F20" s="2">
        <f t="shared" si="1"/>
        <v>806.98</v>
      </c>
    </row>
    <row r="21" spans="1:6" ht="16.5" thickBot="1" x14ac:dyDescent="0.3">
      <c r="A21" s="7" t="s">
        <v>31</v>
      </c>
      <c r="B21" s="8">
        <f>SUM(F21)</f>
        <v>155.74</v>
      </c>
      <c r="C21" s="9">
        <f>B21*$B$2</f>
        <v>104.34580000000001</v>
      </c>
      <c r="E21" s="11">
        <v>77.87</v>
      </c>
      <c r="F21" s="2">
        <f t="shared" si="1"/>
        <v>155.74</v>
      </c>
    </row>
    <row r="22" spans="1:6" ht="16.5" thickBot="1" x14ac:dyDescent="0.3">
      <c r="A22" s="7" t="s">
        <v>32</v>
      </c>
      <c r="B22" s="8">
        <f>SUM(F22)</f>
        <v>67.180000000000007</v>
      </c>
      <c r="C22" s="9">
        <f>B22*$B$2</f>
        <v>45.010600000000004</v>
      </c>
      <c r="E22" s="11">
        <v>33.590000000000003</v>
      </c>
      <c r="F22" s="2">
        <f t="shared" si="1"/>
        <v>67.180000000000007</v>
      </c>
    </row>
    <row r="23" spans="1:6" ht="16.5" thickBot="1" x14ac:dyDescent="0.3">
      <c r="A23" s="7" t="s">
        <v>33</v>
      </c>
      <c r="B23" s="8">
        <f>SUM(F23)</f>
        <v>86.8</v>
      </c>
      <c r="C23" s="9">
        <f>B23*$B$2</f>
        <v>58.155999999999999</v>
      </c>
      <c r="E23" s="11">
        <v>43.4</v>
      </c>
      <c r="F23" s="2">
        <f t="shared" si="1"/>
        <v>86.8</v>
      </c>
    </row>
    <row r="24" spans="1:6" ht="16.5" thickBot="1" x14ac:dyDescent="0.3">
      <c r="A24" s="7" t="s">
        <v>34</v>
      </c>
      <c r="B24" s="8">
        <f>SUM(F24)</f>
        <v>78.7</v>
      </c>
      <c r="C24" s="9">
        <f>B24*$B$2</f>
        <v>52.729000000000006</v>
      </c>
      <c r="E24" s="11">
        <v>39.35</v>
      </c>
      <c r="F24" s="2">
        <f t="shared" si="1"/>
        <v>78.7</v>
      </c>
    </row>
    <row r="25" spans="1:6" ht="16.5" thickBot="1" x14ac:dyDescent="0.3">
      <c r="A25" s="7" t="s">
        <v>35</v>
      </c>
      <c r="B25" s="8">
        <f>SUM(F25)</f>
        <v>64.8</v>
      </c>
      <c r="C25" s="9">
        <f>B25*$B$2</f>
        <v>43.416000000000004</v>
      </c>
      <c r="E25" s="11">
        <v>32.4</v>
      </c>
      <c r="F25" s="2">
        <f t="shared" si="1"/>
        <v>64.8</v>
      </c>
    </row>
    <row r="26" spans="1:6" ht="16.5" thickBot="1" x14ac:dyDescent="0.3">
      <c r="A26" s="7" t="s">
        <v>36</v>
      </c>
      <c r="B26" s="8" t="s">
        <v>37</v>
      </c>
      <c r="C26" s="9">
        <f>800*$B$2</f>
        <v>536</v>
      </c>
      <c r="E26" s="11">
        <v>609.15</v>
      </c>
      <c r="F26" s="2">
        <f t="shared" si="1"/>
        <v>1218.3</v>
      </c>
    </row>
    <row r="27" spans="1:6" ht="16.5" thickBot="1" x14ac:dyDescent="0.3">
      <c r="A27" s="7" t="s">
        <v>38</v>
      </c>
      <c r="B27" s="8">
        <f>SUM(F27)</f>
        <v>463.78</v>
      </c>
      <c r="C27" s="9">
        <f>B27*$B$2</f>
        <v>310.73259999999999</v>
      </c>
      <c r="E27" s="11">
        <v>231.89</v>
      </c>
      <c r="F27" s="2">
        <f t="shared" si="1"/>
        <v>463.78</v>
      </c>
    </row>
    <row r="28" spans="1:6" ht="16.5" thickBot="1" x14ac:dyDescent="0.3">
      <c r="A28" s="7" t="s">
        <v>39</v>
      </c>
      <c r="B28" s="8" t="s">
        <v>40</v>
      </c>
      <c r="C28" s="9">
        <f>800*$B$2</f>
        <v>536</v>
      </c>
      <c r="E28" s="11">
        <v>474.18</v>
      </c>
      <c r="F28" s="2">
        <f t="shared" si="1"/>
        <v>948.36</v>
      </c>
    </row>
    <row r="29" spans="1:6" ht="16.5" thickBot="1" x14ac:dyDescent="0.3">
      <c r="A29" s="7" t="s">
        <v>41</v>
      </c>
      <c r="B29" s="8">
        <f t="shared" ref="B29:B54" si="3">SUM(F29)</f>
        <v>300.18</v>
      </c>
      <c r="C29" s="9">
        <f t="shared" ref="C29:C54" si="4">B29*$B$2</f>
        <v>201.12060000000002</v>
      </c>
      <c r="E29" s="11">
        <v>150.09</v>
      </c>
      <c r="F29" s="2">
        <f t="shared" si="1"/>
        <v>300.18</v>
      </c>
    </row>
    <row r="30" spans="1:6" ht="16.5" thickBot="1" x14ac:dyDescent="0.3">
      <c r="A30" s="7" t="s">
        <v>42</v>
      </c>
      <c r="B30" s="8">
        <f t="shared" si="3"/>
        <v>624.72</v>
      </c>
      <c r="C30" s="9">
        <f t="shared" si="4"/>
        <v>418.56240000000003</v>
      </c>
      <c r="E30" s="11">
        <v>312.36</v>
      </c>
      <c r="F30" s="2">
        <f t="shared" si="1"/>
        <v>624.72</v>
      </c>
    </row>
    <row r="31" spans="1:6" ht="16.5" thickBot="1" x14ac:dyDescent="0.3">
      <c r="A31" s="7" t="s">
        <v>43</v>
      </c>
      <c r="B31" s="8">
        <f t="shared" si="3"/>
        <v>97.94</v>
      </c>
      <c r="C31" s="9">
        <f t="shared" si="4"/>
        <v>65.619799999999998</v>
      </c>
      <c r="E31" s="11">
        <v>48.97</v>
      </c>
      <c r="F31" s="2">
        <f t="shared" si="1"/>
        <v>97.94</v>
      </c>
    </row>
    <row r="32" spans="1:6" ht="16.5" thickBot="1" x14ac:dyDescent="0.3">
      <c r="A32" s="7" t="s">
        <v>44</v>
      </c>
      <c r="B32" s="8">
        <f t="shared" si="3"/>
        <v>103.52</v>
      </c>
      <c r="C32" s="9">
        <f t="shared" si="4"/>
        <v>69.358400000000003</v>
      </c>
      <c r="E32" s="11">
        <v>51.76</v>
      </c>
      <c r="F32" s="2">
        <f t="shared" si="1"/>
        <v>103.52</v>
      </c>
    </row>
    <row r="33" spans="1:6" ht="16.5" thickBot="1" x14ac:dyDescent="0.3">
      <c r="A33" s="7" t="s">
        <v>45</v>
      </c>
      <c r="B33" s="8">
        <f t="shared" si="3"/>
        <v>193.7</v>
      </c>
      <c r="C33" s="9">
        <f t="shared" si="4"/>
        <v>129.779</v>
      </c>
      <c r="E33" s="11">
        <v>96.85</v>
      </c>
      <c r="F33" s="2">
        <f t="shared" si="1"/>
        <v>193.7</v>
      </c>
    </row>
    <row r="34" spans="1:6" ht="16.5" thickBot="1" x14ac:dyDescent="0.3">
      <c r="A34" s="7" t="s">
        <v>46</v>
      </c>
      <c r="B34" s="8">
        <f t="shared" si="3"/>
        <v>48.66</v>
      </c>
      <c r="C34" s="9">
        <f t="shared" si="4"/>
        <v>32.602199999999996</v>
      </c>
      <c r="E34" s="11">
        <v>24.33</v>
      </c>
      <c r="F34" s="2">
        <f t="shared" si="1"/>
        <v>48.66</v>
      </c>
    </row>
    <row r="35" spans="1:6" ht="16.5" thickBot="1" x14ac:dyDescent="0.3">
      <c r="A35" s="7" t="s">
        <v>47</v>
      </c>
      <c r="B35" s="8">
        <f t="shared" si="3"/>
        <v>353.86</v>
      </c>
      <c r="C35" s="9">
        <f t="shared" si="4"/>
        <v>237.08620000000002</v>
      </c>
      <c r="E35" s="11">
        <v>176.93</v>
      </c>
      <c r="F35" s="2">
        <f t="shared" si="1"/>
        <v>353.86</v>
      </c>
    </row>
    <row r="36" spans="1:6" ht="16.5" thickBot="1" x14ac:dyDescent="0.3">
      <c r="A36" s="12" t="s">
        <v>48</v>
      </c>
      <c r="B36" s="8">
        <f t="shared" si="3"/>
        <v>106.46</v>
      </c>
      <c r="C36" s="9">
        <f t="shared" si="4"/>
        <v>71.328199999999995</v>
      </c>
      <c r="E36" s="11">
        <v>53.23</v>
      </c>
      <c r="F36" s="2">
        <f t="shared" si="1"/>
        <v>106.46</v>
      </c>
    </row>
    <row r="37" spans="1:6" ht="16.5" thickBot="1" x14ac:dyDescent="0.3">
      <c r="A37" s="13" t="s">
        <v>49</v>
      </c>
      <c r="B37" s="8">
        <f t="shared" si="3"/>
        <v>523.74</v>
      </c>
      <c r="C37" s="9">
        <f t="shared" si="4"/>
        <v>350.9058</v>
      </c>
      <c r="E37" s="11">
        <v>261.87</v>
      </c>
      <c r="F37" s="2">
        <f t="shared" si="1"/>
        <v>523.74</v>
      </c>
    </row>
    <row r="38" spans="1:6" ht="16.5" thickBot="1" x14ac:dyDescent="0.3">
      <c r="A38" s="13" t="s">
        <v>50</v>
      </c>
      <c r="B38" s="8">
        <f t="shared" si="3"/>
        <v>388</v>
      </c>
      <c r="C38" s="9">
        <f t="shared" si="4"/>
        <v>259.96000000000004</v>
      </c>
      <c r="E38" s="11">
        <v>194</v>
      </c>
      <c r="F38" s="2">
        <f t="shared" si="1"/>
        <v>388</v>
      </c>
    </row>
    <row r="39" spans="1:6" ht="16.5" thickBot="1" x14ac:dyDescent="0.3">
      <c r="A39" s="13" t="s">
        <v>51</v>
      </c>
      <c r="B39" s="8">
        <f t="shared" si="3"/>
        <v>55.42</v>
      </c>
      <c r="C39" s="9">
        <f t="shared" si="4"/>
        <v>37.131400000000006</v>
      </c>
      <c r="E39" s="11">
        <v>27.71</v>
      </c>
      <c r="F39" s="2">
        <f t="shared" si="1"/>
        <v>55.42</v>
      </c>
    </row>
    <row r="40" spans="1:6" ht="16.5" thickBot="1" x14ac:dyDescent="0.3">
      <c r="A40" s="13" t="s">
        <v>52</v>
      </c>
      <c r="B40" s="8">
        <f t="shared" si="3"/>
        <v>322.06</v>
      </c>
      <c r="C40" s="9">
        <f t="shared" si="4"/>
        <v>215.78020000000001</v>
      </c>
      <c r="E40" s="11">
        <v>161.03</v>
      </c>
      <c r="F40" s="2">
        <f t="shared" si="1"/>
        <v>322.06</v>
      </c>
    </row>
    <row r="41" spans="1:6" ht="16.5" thickBot="1" x14ac:dyDescent="0.3">
      <c r="A41" s="13" t="s">
        <v>53</v>
      </c>
      <c r="B41" s="8">
        <f t="shared" si="3"/>
        <v>512.66</v>
      </c>
      <c r="C41" s="9">
        <f t="shared" si="4"/>
        <v>343.48219999999998</v>
      </c>
      <c r="E41" s="11">
        <v>256.33</v>
      </c>
      <c r="F41" s="2">
        <f t="shared" si="1"/>
        <v>512.66</v>
      </c>
    </row>
    <row r="42" spans="1:6" ht="16.5" thickBot="1" x14ac:dyDescent="0.3">
      <c r="A42" s="13" t="s">
        <v>54</v>
      </c>
      <c r="B42" s="8">
        <f t="shared" si="3"/>
        <v>373.1</v>
      </c>
      <c r="C42" s="9">
        <f t="shared" si="4"/>
        <v>249.97700000000003</v>
      </c>
      <c r="E42" s="11">
        <v>186.55</v>
      </c>
      <c r="F42" s="2">
        <f t="shared" si="1"/>
        <v>373.1</v>
      </c>
    </row>
    <row r="43" spans="1:6" ht="16.5" thickBot="1" x14ac:dyDescent="0.3">
      <c r="A43" s="13" t="s">
        <v>55</v>
      </c>
      <c r="B43" s="8">
        <f t="shared" si="3"/>
        <v>80.98</v>
      </c>
      <c r="C43" s="9">
        <f t="shared" si="4"/>
        <v>54.256600000000006</v>
      </c>
      <c r="E43" s="11">
        <v>40.49</v>
      </c>
      <c r="F43" s="2">
        <f t="shared" si="1"/>
        <v>80.98</v>
      </c>
    </row>
    <row r="44" spans="1:6" ht="16.5" thickBot="1" x14ac:dyDescent="0.3">
      <c r="A44" s="13" t="s">
        <v>56</v>
      </c>
      <c r="B44" s="8">
        <f t="shared" si="3"/>
        <v>339.8</v>
      </c>
      <c r="C44" s="9">
        <f t="shared" si="4"/>
        <v>227.66600000000003</v>
      </c>
      <c r="E44" s="11">
        <v>169.9</v>
      </c>
      <c r="F44" s="2">
        <f t="shared" si="1"/>
        <v>339.8</v>
      </c>
    </row>
    <row r="45" spans="1:6" ht="16.5" thickBot="1" x14ac:dyDescent="0.3">
      <c r="A45" s="13" t="s">
        <v>57</v>
      </c>
      <c r="B45" s="8">
        <f t="shared" si="3"/>
        <v>70.44</v>
      </c>
      <c r="C45" s="9">
        <f t="shared" si="4"/>
        <v>47.194800000000001</v>
      </c>
      <c r="E45" s="11">
        <v>35.22</v>
      </c>
      <c r="F45" s="2">
        <f t="shared" si="1"/>
        <v>70.44</v>
      </c>
    </row>
    <row r="46" spans="1:6" ht="16.5" thickBot="1" x14ac:dyDescent="0.3">
      <c r="A46" s="13" t="s">
        <v>58</v>
      </c>
      <c r="B46" s="8">
        <f t="shared" si="3"/>
        <v>704.16</v>
      </c>
      <c r="C46" s="9">
        <f t="shared" si="4"/>
        <v>471.78719999999998</v>
      </c>
      <c r="E46" s="11">
        <v>352.08</v>
      </c>
      <c r="F46" s="2">
        <f t="shared" si="1"/>
        <v>704.16</v>
      </c>
    </row>
    <row r="47" spans="1:6" ht="16.5" thickBot="1" x14ac:dyDescent="0.3">
      <c r="A47" s="13" t="s">
        <v>59</v>
      </c>
      <c r="B47" s="8">
        <f t="shared" si="3"/>
        <v>324.72000000000003</v>
      </c>
      <c r="C47" s="9">
        <f t="shared" si="4"/>
        <v>217.56240000000003</v>
      </c>
      <c r="E47" s="11">
        <v>162.36000000000001</v>
      </c>
      <c r="F47" s="2">
        <f t="shared" si="1"/>
        <v>324.72000000000003</v>
      </c>
    </row>
    <row r="48" spans="1:6" ht="16.5" thickBot="1" x14ac:dyDescent="0.3">
      <c r="A48" s="13" t="s">
        <v>60</v>
      </c>
      <c r="B48" s="8">
        <f t="shared" si="3"/>
        <v>638.66</v>
      </c>
      <c r="C48" s="9">
        <f t="shared" si="4"/>
        <v>427.90219999999999</v>
      </c>
      <c r="E48" s="11">
        <v>319.33</v>
      </c>
      <c r="F48" s="2">
        <f t="shared" si="1"/>
        <v>638.66</v>
      </c>
    </row>
    <row r="49" spans="1:6" ht="16.5" thickBot="1" x14ac:dyDescent="0.3">
      <c r="A49" s="13" t="s">
        <v>61</v>
      </c>
      <c r="B49" s="8">
        <f t="shared" si="3"/>
        <v>452.38</v>
      </c>
      <c r="C49" s="9">
        <f t="shared" si="4"/>
        <v>303.09460000000001</v>
      </c>
      <c r="E49" s="11">
        <v>226.19</v>
      </c>
      <c r="F49" s="2">
        <f t="shared" si="1"/>
        <v>452.38</v>
      </c>
    </row>
    <row r="50" spans="1:6" ht="16.5" thickBot="1" x14ac:dyDescent="0.3">
      <c r="A50" s="13" t="s">
        <v>62</v>
      </c>
      <c r="B50" s="8">
        <f t="shared" si="3"/>
        <v>370.46</v>
      </c>
      <c r="C50" s="9">
        <f t="shared" si="4"/>
        <v>248.20820000000001</v>
      </c>
      <c r="E50" s="11">
        <v>185.23</v>
      </c>
      <c r="F50" s="2">
        <f t="shared" si="1"/>
        <v>370.46</v>
      </c>
    </row>
    <row r="51" spans="1:6" ht="16.5" thickBot="1" x14ac:dyDescent="0.3">
      <c r="A51" s="13" t="s">
        <v>63</v>
      </c>
      <c r="B51" s="8">
        <f t="shared" si="3"/>
        <v>103.32</v>
      </c>
      <c r="C51" s="9">
        <f t="shared" si="4"/>
        <v>69.224400000000003</v>
      </c>
      <c r="E51" s="11">
        <v>51.66</v>
      </c>
      <c r="F51" s="2">
        <f t="shared" si="1"/>
        <v>103.32</v>
      </c>
    </row>
    <row r="52" spans="1:6" ht="16.5" thickBot="1" x14ac:dyDescent="0.3">
      <c r="A52" s="13" t="s">
        <v>64</v>
      </c>
      <c r="B52" s="8">
        <f t="shared" si="3"/>
        <v>272.18</v>
      </c>
      <c r="C52" s="9">
        <f t="shared" si="4"/>
        <v>182.36060000000001</v>
      </c>
      <c r="E52" s="11">
        <v>136.09</v>
      </c>
      <c r="F52" s="2">
        <f t="shared" si="1"/>
        <v>272.18</v>
      </c>
    </row>
    <row r="53" spans="1:6" ht="16.5" thickBot="1" x14ac:dyDescent="0.3">
      <c r="A53" s="13" t="s">
        <v>65</v>
      </c>
      <c r="B53" s="8">
        <f t="shared" si="3"/>
        <v>434.68</v>
      </c>
      <c r="C53" s="9">
        <f t="shared" si="4"/>
        <v>291.23560000000003</v>
      </c>
      <c r="E53" s="11">
        <v>217.34</v>
      </c>
      <c r="F53" s="2">
        <f t="shared" si="1"/>
        <v>434.68</v>
      </c>
    </row>
    <row r="54" spans="1:6" ht="16.5" thickBot="1" x14ac:dyDescent="0.3">
      <c r="A54" s="13" t="s">
        <v>66</v>
      </c>
      <c r="B54" s="8">
        <f t="shared" si="3"/>
        <v>468.52</v>
      </c>
      <c r="C54" s="9">
        <f t="shared" si="4"/>
        <v>313.90840000000003</v>
      </c>
      <c r="E54" s="11">
        <v>234.26</v>
      </c>
      <c r="F54" s="2">
        <f t="shared" si="1"/>
        <v>468.52</v>
      </c>
    </row>
    <row r="55" spans="1:6" ht="16.5" thickBot="1" x14ac:dyDescent="0.3">
      <c r="A55" s="13" t="s">
        <v>67</v>
      </c>
      <c r="B55" s="14" t="s">
        <v>68</v>
      </c>
      <c r="C55" s="9">
        <f>800*$B$2</f>
        <v>536</v>
      </c>
      <c r="E55" s="11">
        <v>557.41</v>
      </c>
      <c r="F55" s="2">
        <f t="shared" si="1"/>
        <v>1114.82</v>
      </c>
    </row>
    <row r="56" spans="1:6" ht="16.5" thickBot="1" x14ac:dyDescent="0.3">
      <c r="A56" s="13" t="s">
        <v>69</v>
      </c>
      <c r="B56" s="14">
        <v>628.4</v>
      </c>
      <c r="C56" s="9">
        <f t="shared" ref="C56:C78" si="5">B56*$B$2</f>
        <v>421.02800000000002</v>
      </c>
      <c r="E56" s="11">
        <v>326.08</v>
      </c>
      <c r="F56" s="2">
        <f t="shared" si="1"/>
        <v>652.16</v>
      </c>
    </row>
    <row r="57" spans="1:6" ht="16.5" thickBot="1" x14ac:dyDescent="0.3">
      <c r="A57" s="13" t="s">
        <v>70</v>
      </c>
      <c r="B57" s="14">
        <v>397.2</v>
      </c>
      <c r="C57" s="9">
        <f t="shared" si="5"/>
        <v>266.12400000000002</v>
      </c>
      <c r="E57" s="11">
        <v>202.26</v>
      </c>
      <c r="F57" s="2">
        <f t="shared" si="1"/>
        <v>404.52</v>
      </c>
    </row>
    <row r="58" spans="1:6" ht="16.5" thickBot="1" x14ac:dyDescent="0.3">
      <c r="A58" s="13" t="s">
        <v>71</v>
      </c>
      <c r="B58" s="14">
        <v>260</v>
      </c>
      <c r="C58" s="9">
        <f t="shared" si="5"/>
        <v>174.20000000000002</v>
      </c>
      <c r="E58" s="11">
        <v>137.38999999999999</v>
      </c>
      <c r="F58" s="2">
        <f t="shared" si="1"/>
        <v>274.77999999999997</v>
      </c>
    </row>
    <row r="59" spans="1:6" ht="16.5" thickBot="1" x14ac:dyDescent="0.3">
      <c r="A59" s="13" t="s">
        <v>72</v>
      </c>
      <c r="B59" s="14">
        <v>290.2</v>
      </c>
      <c r="C59" s="9">
        <f t="shared" si="5"/>
        <v>194.434</v>
      </c>
      <c r="E59" s="11">
        <v>161.1</v>
      </c>
      <c r="F59" s="2">
        <f t="shared" si="1"/>
        <v>322.2</v>
      </c>
    </row>
    <row r="60" spans="1:6" ht="16.5" thickBot="1" x14ac:dyDescent="0.3">
      <c r="A60" s="13" t="s">
        <v>73</v>
      </c>
      <c r="B60" s="14">
        <v>91.8</v>
      </c>
      <c r="C60" s="9">
        <f t="shared" si="5"/>
        <v>61.506</v>
      </c>
      <c r="E60" s="11">
        <v>48.93</v>
      </c>
      <c r="F60" s="2">
        <f t="shared" si="1"/>
        <v>97.86</v>
      </c>
    </row>
    <row r="61" spans="1:6" ht="16.5" thickBot="1" x14ac:dyDescent="0.3">
      <c r="A61" s="13" t="s">
        <v>74</v>
      </c>
      <c r="B61" s="14">
        <v>443.6</v>
      </c>
      <c r="C61" s="9">
        <f t="shared" si="5"/>
        <v>297.21200000000005</v>
      </c>
      <c r="E61" s="11">
        <v>219.9</v>
      </c>
      <c r="F61" s="2">
        <f t="shared" si="1"/>
        <v>439.8</v>
      </c>
    </row>
    <row r="62" spans="1:6" ht="16.5" thickBot="1" x14ac:dyDescent="0.3">
      <c r="A62" s="13" t="s">
        <v>75</v>
      </c>
      <c r="B62" s="14">
        <v>81.2</v>
      </c>
      <c r="C62" s="9">
        <f t="shared" si="5"/>
        <v>54.404000000000003</v>
      </c>
      <c r="E62" s="11">
        <v>43.47</v>
      </c>
      <c r="F62" s="2">
        <f t="shared" si="1"/>
        <v>86.94</v>
      </c>
    </row>
    <row r="63" spans="1:6" ht="16.5" thickBot="1" x14ac:dyDescent="0.3">
      <c r="A63" s="13" t="s">
        <v>76</v>
      </c>
      <c r="B63" s="14">
        <v>108.6</v>
      </c>
      <c r="C63" s="9">
        <f t="shared" si="5"/>
        <v>72.762</v>
      </c>
      <c r="E63" s="11">
        <v>56.84</v>
      </c>
      <c r="F63" s="2">
        <f t="shared" si="1"/>
        <v>113.68</v>
      </c>
    </row>
    <row r="64" spans="1:6" ht="16.5" thickBot="1" x14ac:dyDescent="0.3">
      <c r="A64" s="13" t="s">
        <v>722</v>
      </c>
      <c r="B64" s="14">
        <v>342</v>
      </c>
      <c r="C64" s="9">
        <f t="shared" si="5"/>
        <v>229.14000000000001</v>
      </c>
      <c r="E64" s="11"/>
    </row>
    <row r="65" spans="1:6" ht="16.5" thickBot="1" x14ac:dyDescent="0.3">
      <c r="A65" s="13" t="s">
        <v>77</v>
      </c>
      <c r="B65" s="14">
        <v>95.8</v>
      </c>
      <c r="C65" s="9">
        <f t="shared" si="5"/>
        <v>64.186000000000007</v>
      </c>
      <c r="E65" s="11">
        <v>51.49</v>
      </c>
      <c r="F65" s="2">
        <f t="shared" si="1"/>
        <v>102.98</v>
      </c>
    </row>
    <row r="66" spans="1:6" ht="16.5" thickBot="1" x14ac:dyDescent="0.3">
      <c r="A66" s="13" t="s">
        <v>78</v>
      </c>
      <c r="B66" s="14">
        <v>441.8</v>
      </c>
      <c r="C66" s="9">
        <f t="shared" si="5"/>
        <v>296.00600000000003</v>
      </c>
      <c r="E66" s="11">
        <v>245.57</v>
      </c>
      <c r="F66" s="2">
        <f t="shared" si="1"/>
        <v>491.14</v>
      </c>
    </row>
    <row r="67" spans="1:6" ht="16.5" thickBot="1" x14ac:dyDescent="0.3">
      <c r="A67" s="12" t="s">
        <v>79</v>
      </c>
      <c r="B67" s="15">
        <v>534.9</v>
      </c>
      <c r="C67" s="9">
        <f t="shared" si="5"/>
        <v>358.38299999999998</v>
      </c>
      <c r="E67" s="11">
        <v>265.26</v>
      </c>
      <c r="F67" s="2">
        <f t="shared" si="1"/>
        <v>530.52</v>
      </c>
    </row>
    <row r="68" spans="1:6" ht="16.5" thickBot="1" x14ac:dyDescent="0.3">
      <c r="A68" s="13" t="s">
        <v>80</v>
      </c>
      <c r="B68" s="14">
        <v>434.8</v>
      </c>
      <c r="C68" s="9">
        <f t="shared" si="5"/>
        <v>291.31600000000003</v>
      </c>
      <c r="E68" s="11">
        <v>216.73</v>
      </c>
      <c r="F68" s="2">
        <f t="shared" si="1"/>
        <v>433.46</v>
      </c>
    </row>
    <row r="69" spans="1:6" ht="16.5" thickBot="1" x14ac:dyDescent="0.3">
      <c r="A69" s="13" t="s">
        <v>81</v>
      </c>
      <c r="B69" s="14">
        <v>170</v>
      </c>
      <c r="C69" s="9">
        <f t="shared" si="5"/>
        <v>113.9</v>
      </c>
      <c r="E69" s="11">
        <v>91.17</v>
      </c>
      <c r="F69" s="2">
        <f t="shared" ref="F69:F101" si="6">SUM(E69*2)</f>
        <v>182.34</v>
      </c>
    </row>
    <row r="70" spans="1:6" ht="16.5" thickBot="1" x14ac:dyDescent="0.3">
      <c r="A70" s="13" t="s">
        <v>82</v>
      </c>
      <c r="B70" s="14">
        <v>133</v>
      </c>
      <c r="C70" s="9">
        <f t="shared" si="5"/>
        <v>89.11</v>
      </c>
      <c r="E70" s="11">
        <v>82.3</v>
      </c>
      <c r="F70" s="2">
        <f t="shared" si="6"/>
        <v>164.6</v>
      </c>
    </row>
    <row r="71" spans="1:6" ht="16.5" thickBot="1" x14ac:dyDescent="0.3">
      <c r="A71" s="13" t="s">
        <v>83</v>
      </c>
      <c r="B71" s="14">
        <v>124.4</v>
      </c>
      <c r="C71" s="9">
        <f t="shared" si="5"/>
        <v>83.348000000000013</v>
      </c>
      <c r="E71" s="11">
        <v>70.05</v>
      </c>
      <c r="F71" s="2">
        <f t="shared" si="6"/>
        <v>140.1</v>
      </c>
    </row>
    <row r="72" spans="1:6" ht="16.5" thickBot="1" x14ac:dyDescent="0.3">
      <c r="A72" s="13" t="s">
        <v>84</v>
      </c>
      <c r="B72" s="14">
        <v>412.2</v>
      </c>
      <c r="C72" s="9">
        <f t="shared" si="5"/>
        <v>276.17400000000004</v>
      </c>
      <c r="E72" s="11">
        <v>212.6</v>
      </c>
      <c r="F72" s="2">
        <f t="shared" si="6"/>
        <v>425.2</v>
      </c>
    </row>
    <row r="73" spans="1:6" ht="16.5" thickBot="1" x14ac:dyDescent="0.3">
      <c r="A73" s="13" t="s">
        <v>85</v>
      </c>
      <c r="B73" s="14">
        <v>597</v>
      </c>
      <c r="C73" s="9">
        <f t="shared" si="5"/>
        <v>399.99</v>
      </c>
      <c r="E73" s="11">
        <v>303.33999999999997</v>
      </c>
      <c r="F73" s="2">
        <f t="shared" si="6"/>
        <v>606.67999999999995</v>
      </c>
    </row>
    <row r="74" spans="1:6" ht="16.5" thickBot="1" x14ac:dyDescent="0.3">
      <c r="A74" s="13" t="s">
        <v>86</v>
      </c>
      <c r="B74" s="14">
        <v>556.79999999999995</v>
      </c>
      <c r="C74" s="9">
        <f t="shared" si="5"/>
        <v>373.05599999999998</v>
      </c>
      <c r="E74" s="11">
        <v>304.61</v>
      </c>
      <c r="F74" s="2">
        <f t="shared" si="6"/>
        <v>609.22</v>
      </c>
    </row>
    <row r="75" spans="1:6" ht="16.5" thickBot="1" x14ac:dyDescent="0.3">
      <c r="A75" s="13" t="s">
        <v>87</v>
      </c>
      <c r="B75" s="14">
        <v>248.8</v>
      </c>
      <c r="C75" s="9">
        <f t="shared" si="5"/>
        <v>166.69600000000003</v>
      </c>
      <c r="E75" s="11">
        <v>132.4</v>
      </c>
      <c r="F75" s="2">
        <f t="shared" si="6"/>
        <v>264.8</v>
      </c>
    </row>
    <row r="76" spans="1:6" ht="16.5" thickBot="1" x14ac:dyDescent="0.3">
      <c r="A76" s="13" t="s">
        <v>88</v>
      </c>
      <c r="B76" s="14">
        <v>176</v>
      </c>
      <c r="C76" s="9">
        <f t="shared" si="5"/>
        <v>117.92</v>
      </c>
      <c r="E76" s="11">
        <v>86.39</v>
      </c>
      <c r="F76" s="2">
        <f t="shared" si="6"/>
        <v>172.78</v>
      </c>
    </row>
    <row r="77" spans="1:6" ht="16.5" thickBot="1" x14ac:dyDescent="0.3">
      <c r="A77" s="13" t="s">
        <v>89</v>
      </c>
      <c r="B77" s="14">
        <v>57.2</v>
      </c>
      <c r="C77" s="9">
        <f t="shared" si="5"/>
        <v>38.324000000000005</v>
      </c>
      <c r="E77" s="11">
        <v>34.49</v>
      </c>
      <c r="F77" s="2">
        <f t="shared" si="6"/>
        <v>68.98</v>
      </c>
    </row>
    <row r="78" spans="1:6" ht="16.5" thickBot="1" x14ac:dyDescent="0.3">
      <c r="A78" s="13" t="s">
        <v>90</v>
      </c>
      <c r="B78" s="14">
        <v>224.4</v>
      </c>
      <c r="C78" s="9">
        <f t="shared" si="5"/>
        <v>150.34800000000001</v>
      </c>
      <c r="E78" s="11">
        <v>116.93</v>
      </c>
      <c r="F78" s="2">
        <f t="shared" si="6"/>
        <v>233.86</v>
      </c>
    </row>
    <row r="80" spans="1:6" ht="15.75" x14ac:dyDescent="0.25">
      <c r="A80" s="145" t="s">
        <v>91</v>
      </c>
      <c r="B80" s="145"/>
      <c r="C80" s="145"/>
      <c r="D80" s="16"/>
      <c r="E80" s="17"/>
    </row>
    <row r="81" spans="1:5" x14ac:dyDescent="0.25">
      <c r="A81" s="16" t="s">
        <v>92</v>
      </c>
      <c r="B81" s="16"/>
      <c r="C81" s="16"/>
      <c r="D81" s="16"/>
      <c r="E81" s="17"/>
    </row>
    <row r="82" spans="1:5" x14ac:dyDescent="0.25">
      <c r="A82" s="16" t="s">
        <v>93</v>
      </c>
      <c r="B82" s="16"/>
      <c r="C82" s="16"/>
      <c r="D82" s="16"/>
      <c r="E82" s="17"/>
    </row>
    <row r="83" spans="1:5" x14ac:dyDescent="0.25">
      <c r="A83" s="16" t="s">
        <v>94</v>
      </c>
      <c r="B83" s="16"/>
      <c r="C83" s="16"/>
      <c r="D83" s="16"/>
      <c r="E83" s="17"/>
    </row>
    <row r="84" spans="1:5" x14ac:dyDescent="0.25">
      <c r="A84" s="16" t="s">
        <v>95</v>
      </c>
      <c r="B84" s="16"/>
      <c r="C84" s="16"/>
      <c r="D84" s="16"/>
      <c r="E84" s="17"/>
    </row>
    <row r="86" spans="1:5" x14ac:dyDescent="0.25">
      <c r="A86" s="18" t="s">
        <v>677</v>
      </c>
      <c r="B86" s="18"/>
      <c r="C86" s="18"/>
      <c r="D86" s="18"/>
    </row>
    <row r="87" spans="1:5" x14ac:dyDescent="0.25">
      <c r="A87" s="18" t="s">
        <v>678</v>
      </c>
      <c r="B87" s="18"/>
      <c r="C87" s="18"/>
      <c r="D87" s="18"/>
    </row>
  </sheetData>
  <mergeCells count="2">
    <mergeCell ref="B2:C2"/>
    <mergeCell ref="A80:C80"/>
  </mergeCells>
  <printOptions horizontalCentered="1" verticalCentered="1"/>
  <pageMargins left="0.82" right="0.23" top="0.33" bottom="0.24" header="0.3" footer="0.3"/>
  <pageSetup orientation="portrait" r:id="rId1"/>
  <headerFooter>
    <oddHeader xml:space="preserve">&amp;CFWISD Travel Mileage Guide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D4DE-D62D-403A-B921-BDB64ECD9814}">
  <sheetPr>
    <outlinePr summaryBelow="0"/>
  </sheetPr>
  <dimension ref="A1:H669"/>
  <sheetViews>
    <sheetView view="pageBreakPreview" topLeftCell="B1" zoomScaleNormal="100" zoomScaleSheetLayoutView="100" workbookViewId="0">
      <pane ySplit="3" topLeftCell="A53" activePane="bottomLeft" state="frozen"/>
      <selection activeCell="B1" sqref="B1"/>
      <selection pane="bottomLeft" activeCell="B62" sqref="A62:XFD64"/>
    </sheetView>
  </sheetViews>
  <sheetFormatPr defaultRowHeight="12.75" x14ac:dyDescent="0.2"/>
  <cols>
    <col min="1" max="1" width="4.85546875" style="135" hidden="1" customWidth="1"/>
    <col min="2" max="2" width="4.85546875" style="135" customWidth="1"/>
    <col min="3" max="3" width="28.42578125" style="135" customWidth="1"/>
    <col min="4" max="4" width="37.85546875" style="135" customWidth="1"/>
    <col min="5" max="6" width="16.42578125" style="135" customWidth="1"/>
    <col min="7" max="7" width="20.85546875" style="135" customWidth="1"/>
    <col min="8" max="8" width="12.42578125" style="135" customWidth="1"/>
    <col min="9" max="16384" width="9.140625" style="135"/>
  </cols>
  <sheetData>
    <row r="1" spans="1:8" ht="15.75" x14ac:dyDescent="0.25">
      <c r="B1" s="136" t="s">
        <v>757</v>
      </c>
    </row>
    <row r="2" spans="1:8" s="138" customFormat="1" ht="18" customHeight="1" x14ac:dyDescent="0.2">
      <c r="A2" s="137" t="s">
        <v>96</v>
      </c>
      <c r="B2" s="137" t="s">
        <v>627</v>
      </c>
      <c r="C2" s="137" t="s">
        <v>628</v>
      </c>
      <c r="D2" s="137" t="s">
        <v>673</v>
      </c>
      <c r="E2" s="137" t="s">
        <v>629</v>
      </c>
      <c r="F2" s="137" t="s">
        <v>630</v>
      </c>
      <c r="G2" s="137" t="s">
        <v>758</v>
      </c>
      <c r="H2" s="137" t="s">
        <v>759</v>
      </c>
    </row>
    <row r="3" spans="1:8" s="138" customFormat="1" ht="66" customHeight="1" x14ac:dyDescent="0.2">
      <c r="A3" s="137"/>
      <c r="B3" s="137"/>
      <c r="C3" s="139" t="s">
        <v>97</v>
      </c>
      <c r="D3" s="137"/>
      <c r="E3" s="137"/>
      <c r="F3" s="137"/>
      <c r="G3" s="19">
        <v>107</v>
      </c>
      <c r="H3" s="19">
        <v>59</v>
      </c>
    </row>
    <row r="4" spans="1:8" x14ac:dyDescent="0.2">
      <c r="A4" s="140">
        <v>1</v>
      </c>
      <c r="B4" s="141" t="s">
        <v>98</v>
      </c>
      <c r="C4" s="141" t="s">
        <v>99</v>
      </c>
      <c r="D4" s="141" t="s">
        <v>303</v>
      </c>
      <c r="E4" s="141" t="s">
        <v>100</v>
      </c>
      <c r="F4" s="141" t="s">
        <v>100</v>
      </c>
      <c r="G4" s="142">
        <v>123</v>
      </c>
      <c r="H4" s="142">
        <v>69</v>
      </c>
    </row>
    <row r="5" spans="1:8" x14ac:dyDescent="0.2">
      <c r="A5" s="140">
        <v>2</v>
      </c>
      <c r="B5" s="141" t="s">
        <v>98</v>
      </c>
      <c r="C5" s="141" t="s">
        <v>101</v>
      </c>
      <c r="D5" s="141" t="s">
        <v>102</v>
      </c>
      <c r="E5" s="141" t="s">
        <v>103</v>
      </c>
      <c r="F5" s="141" t="s">
        <v>715</v>
      </c>
      <c r="G5" s="142">
        <v>137</v>
      </c>
      <c r="H5" s="142">
        <v>69</v>
      </c>
    </row>
    <row r="6" spans="1:8" x14ac:dyDescent="0.2">
      <c r="A6" s="140">
        <v>2</v>
      </c>
      <c r="B6" s="141" t="s">
        <v>98</v>
      </c>
      <c r="C6" s="141" t="s">
        <v>101</v>
      </c>
      <c r="D6" s="141" t="s">
        <v>102</v>
      </c>
      <c r="E6" s="141" t="s">
        <v>118</v>
      </c>
      <c r="F6" s="141" t="s">
        <v>104</v>
      </c>
      <c r="G6" s="142">
        <v>164</v>
      </c>
      <c r="H6" s="142">
        <v>69</v>
      </c>
    </row>
    <row r="7" spans="1:8" x14ac:dyDescent="0.2">
      <c r="A7" s="140">
        <v>2</v>
      </c>
      <c r="B7" s="141" t="s">
        <v>98</v>
      </c>
      <c r="C7" s="141" t="s">
        <v>101</v>
      </c>
      <c r="D7" s="141" t="s">
        <v>102</v>
      </c>
      <c r="E7" s="141" t="s">
        <v>105</v>
      </c>
      <c r="F7" s="141" t="s">
        <v>106</v>
      </c>
      <c r="G7" s="142">
        <v>237</v>
      </c>
      <c r="H7" s="142">
        <v>69</v>
      </c>
    </row>
    <row r="8" spans="1:8" x14ac:dyDescent="0.2">
      <c r="A8" s="140">
        <v>2</v>
      </c>
      <c r="B8" s="141" t="s">
        <v>98</v>
      </c>
      <c r="C8" s="141" t="s">
        <v>101</v>
      </c>
      <c r="D8" s="141" t="s">
        <v>102</v>
      </c>
      <c r="E8" s="141" t="s">
        <v>107</v>
      </c>
      <c r="F8" s="141" t="s">
        <v>108</v>
      </c>
      <c r="G8" s="142">
        <v>137</v>
      </c>
      <c r="H8" s="142">
        <v>69</v>
      </c>
    </row>
    <row r="9" spans="1:8" x14ac:dyDescent="0.2">
      <c r="A9" s="140">
        <v>3</v>
      </c>
      <c r="B9" s="141" t="s">
        <v>98</v>
      </c>
      <c r="C9" s="141" t="s">
        <v>50</v>
      </c>
      <c r="D9" s="141" t="s">
        <v>584</v>
      </c>
      <c r="E9" s="141" t="s">
        <v>100</v>
      </c>
      <c r="F9" s="141" t="s">
        <v>100</v>
      </c>
      <c r="G9" s="142">
        <v>127</v>
      </c>
      <c r="H9" s="142">
        <v>74</v>
      </c>
    </row>
    <row r="10" spans="1:8" x14ac:dyDescent="0.2">
      <c r="A10" s="140">
        <v>460</v>
      </c>
      <c r="B10" s="141" t="s">
        <v>98</v>
      </c>
      <c r="C10" s="141" t="s">
        <v>109</v>
      </c>
      <c r="D10" s="141" t="s">
        <v>109</v>
      </c>
      <c r="E10" s="141" t="s">
        <v>103</v>
      </c>
      <c r="F10" s="141" t="s">
        <v>123</v>
      </c>
      <c r="G10" s="142">
        <v>111</v>
      </c>
      <c r="H10" s="142">
        <v>59</v>
      </c>
    </row>
    <row r="11" spans="1:8" x14ac:dyDescent="0.2">
      <c r="A11" s="140">
        <v>460</v>
      </c>
      <c r="B11" s="141" t="s">
        <v>98</v>
      </c>
      <c r="C11" s="141" t="s">
        <v>109</v>
      </c>
      <c r="D11" s="141" t="s">
        <v>109</v>
      </c>
      <c r="E11" s="141" t="s">
        <v>124</v>
      </c>
      <c r="F11" s="141" t="s">
        <v>152</v>
      </c>
      <c r="G11" s="142">
        <v>120</v>
      </c>
      <c r="H11" s="142">
        <v>59</v>
      </c>
    </row>
    <row r="12" spans="1:8" x14ac:dyDescent="0.2">
      <c r="A12" s="140">
        <v>460</v>
      </c>
      <c r="B12" s="141" t="s">
        <v>98</v>
      </c>
      <c r="C12" s="141" t="s">
        <v>109</v>
      </c>
      <c r="D12" s="141" t="s">
        <v>109</v>
      </c>
      <c r="E12" s="141" t="s">
        <v>153</v>
      </c>
      <c r="F12" s="141" t="s">
        <v>108</v>
      </c>
      <c r="G12" s="142">
        <v>111</v>
      </c>
      <c r="H12" s="142">
        <v>59</v>
      </c>
    </row>
    <row r="13" spans="1:8" x14ac:dyDescent="0.2">
      <c r="A13" s="140">
        <v>6</v>
      </c>
      <c r="B13" s="141" t="s">
        <v>110</v>
      </c>
      <c r="C13" s="141" t="s">
        <v>111</v>
      </c>
      <c r="D13" s="141" t="s">
        <v>112</v>
      </c>
      <c r="E13" s="141" t="s">
        <v>100</v>
      </c>
      <c r="F13" s="141" t="s">
        <v>100</v>
      </c>
      <c r="G13" s="142">
        <v>111</v>
      </c>
      <c r="H13" s="142">
        <v>64</v>
      </c>
    </row>
    <row r="14" spans="1:8" x14ac:dyDescent="0.2">
      <c r="A14" s="140">
        <v>9</v>
      </c>
      <c r="B14" s="141" t="s">
        <v>113</v>
      </c>
      <c r="C14" s="141" t="s">
        <v>114</v>
      </c>
      <c r="D14" s="141" t="s">
        <v>115</v>
      </c>
      <c r="E14" s="141" t="s">
        <v>103</v>
      </c>
      <c r="F14" s="141" t="s">
        <v>116</v>
      </c>
      <c r="G14" s="142">
        <v>141</v>
      </c>
      <c r="H14" s="142">
        <v>74</v>
      </c>
    </row>
    <row r="15" spans="1:8" x14ac:dyDescent="0.2">
      <c r="A15" s="140">
        <v>9</v>
      </c>
      <c r="B15" s="141" t="s">
        <v>113</v>
      </c>
      <c r="C15" s="141" t="s">
        <v>114</v>
      </c>
      <c r="D15" s="141" t="s">
        <v>115</v>
      </c>
      <c r="E15" s="141" t="s">
        <v>117</v>
      </c>
      <c r="F15" s="141" t="s">
        <v>715</v>
      </c>
      <c r="G15" s="142">
        <v>107</v>
      </c>
      <c r="H15" s="142">
        <v>74</v>
      </c>
    </row>
    <row r="16" spans="1:8" x14ac:dyDescent="0.2">
      <c r="A16" s="140">
        <v>9</v>
      </c>
      <c r="B16" s="141" t="s">
        <v>113</v>
      </c>
      <c r="C16" s="141" t="s">
        <v>114</v>
      </c>
      <c r="D16" s="141" t="s">
        <v>115</v>
      </c>
      <c r="E16" s="141" t="s">
        <v>118</v>
      </c>
      <c r="F16" s="141" t="s">
        <v>119</v>
      </c>
      <c r="G16" s="142">
        <v>139</v>
      </c>
      <c r="H16" s="142">
        <v>74</v>
      </c>
    </row>
    <row r="17" spans="1:8" x14ac:dyDescent="0.2">
      <c r="A17" s="140">
        <v>9</v>
      </c>
      <c r="B17" s="141" t="s">
        <v>113</v>
      </c>
      <c r="C17" s="141" t="s">
        <v>114</v>
      </c>
      <c r="D17" s="141" t="s">
        <v>115</v>
      </c>
      <c r="E17" s="141" t="s">
        <v>120</v>
      </c>
      <c r="F17" s="141" t="s">
        <v>108</v>
      </c>
      <c r="G17" s="142">
        <v>141</v>
      </c>
      <c r="H17" s="142">
        <v>74</v>
      </c>
    </row>
    <row r="18" spans="1:8" x14ac:dyDescent="0.2">
      <c r="A18" s="140">
        <v>8</v>
      </c>
      <c r="B18" s="141" t="s">
        <v>113</v>
      </c>
      <c r="C18" s="141" t="s">
        <v>638</v>
      </c>
      <c r="D18" s="141" t="s">
        <v>639</v>
      </c>
      <c r="E18" s="141" t="s">
        <v>100</v>
      </c>
      <c r="F18" s="141" t="s">
        <v>100</v>
      </c>
      <c r="G18" s="142">
        <v>146</v>
      </c>
      <c r="H18" s="142">
        <v>64</v>
      </c>
    </row>
    <row r="19" spans="1:8" x14ac:dyDescent="0.2">
      <c r="A19" s="140">
        <v>10</v>
      </c>
      <c r="B19" s="141" t="s">
        <v>113</v>
      </c>
      <c r="C19" s="141" t="s">
        <v>121</v>
      </c>
      <c r="D19" s="141" t="s">
        <v>122</v>
      </c>
      <c r="E19" s="141" t="s">
        <v>103</v>
      </c>
      <c r="F19" s="141" t="s">
        <v>130</v>
      </c>
      <c r="G19" s="142">
        <v>156</v>
      </c>
      <c r="H19" s="142">
        <v>69</v>
      </c>
    </row>
    <row r="20" spans="1:8" x14ac:dyDescent="0.2">
      <c r="A20" s="140">
        <v>10</v>
      </c>
      <c r="B20" s="141" t="s">
        <v>113</v>
      </c>
      <c r="C20" s="141" t="s">
        <v>121</v>
      </c>
      <c r="D20" s="141" t="s">
        <v>122</v>
      </c>
      <c r="E20" s="141" t="s">
        <v>131</v>
      </c>
      <c r="F20" s="141" t="s">
        <v>152</v>
      </c>
      <c r="G20" s="142">
        <v>235</v>
      </c>
      <c r="H20" s="142">
        <v>69</v>
      </c>
    </row>
    <row r="21" spans="1:8" x14ac:dyDescent="0.2">
      <c r="A21" s="140">
        <v>10</v>
      </c>
      <c r="B21" s="141" t="s">
        <v>113</v>
      </c>
      <c r="C21" s="141" t="s">
        <v>121</v>
      </c>
      <c r="D21" s="141" t="s">
        <v>122</v>
      </c>
      <c r="E21" s="141" t="s">
        <v>153</v>
      </c>
      <c r="F21" s="141" t="s">
        <v>104</v>
      </c>
      <c r="G21" s="142">
        <v>157</v>
      </c>
      <c r="H21" s="142">
        <v>69</v>
      </c>
    </row>
    <row r="22" spans="1:8" x14ac:dyDescent="0.2">
      <c r="A22" s="140">
        <v>10</v>
      </c>
      <c r="B22" s="141" t="s">
        <v>113</v>
      </c>
      <c r="C22" s="141" t="s">
        <v>121</v>
      </c>
      <c r="D22" s="141" t="s">
        <v>122</v>
      </c>
      <c r="E22" s="141" t="s">
        <v>105</v>
      </c>
      <c r="F22" s="141" t="s">
        <v>125</v>
      </c>
      <c r="G22" s="142">
        <v>110</v>
      </c>
      <c r="H22" s="142">
        <v>69</v>
      </c>
    </row>
    <row r="23" spans="1:8" x14ac:dyDescent="0.2">
      <c r="A23" s="140">
        <v>10</v>
      </c>
      <c r="B23" s="141" t="s">
        <v>113</v>
      </c>
      <c r="C23" s="141" t="s">
        <v>121</v>
      </c>
      <c r="D23" s="141" t="s">
        <v>122</v>
      </c>
      <c r="E23" s="141" t="s">
        <v>126</v>
      </c>
      <c r="F23" s="141" t="s">
        <v>108</v>
      </c>
      <c r="G23" s="142">
        <v>156</v>
      </c>
      <c r="H23" s="142">
        <v>69</v>
      </c>
    </row>
    <row r="24" spans="1:8" x14ac:dyDescent="0.2">
      <c r="A24" s="140">
        <v>11</v>
      </c>
      <c r="B24" s="141" t="s">
        <v>113</v>
      </c>
      <c r="C24" s="141" t="s">
        <v>127</v>
      </c>
      <c r="D24" s="141" t="s">
        <v>681</v>
      </c>
      <c r="E24" s="141" t="s">
        <v>103</v>
      </c>
      <c r="F24" s="141" t="s">
        <v>123</v>
      </c>
      <c r="G24" s="142">
        <v>247</v>
      </c>
      <c r="H24" s="142">
        <v>79</v>
      </c>
    </row>
    <row r="25" spans="1:8" x14ac:dyDescent="0.2">
      <c r="A25" s="140">
        <v>11</v>
      </c>
      <c r="B25" s="141" t="s">
        <v>113</v>
      </c>
      <c r="C25" s="141" t="s">
        <v>127</v>
      </c>
      <c r="D25" s="141" t="s">
        <v>681</v>
      </c>
      <c r="E25" s="141" t="s">
        <v>124</v>
      </c>
      <c r="F25" s="141" t="s">
        <v>715</v>
      </c>
      <c r="G25" s="142">
        <v>198</v>
      </c>
      <c r="H25" s="142">
        <v>79</v>
      </c>
    </row>
    <row r="26" spans="1:8" x14ac:dyDescent="0.2">
      <c r="A26" s="140">
        <v>11</v>
      </c>
      <c r="B26" s="141" t="s">
        <v>113</v>
      </c>
      <c r="C26" s="141" t="s">
        <v>127</v>
      </c>
      <c r="D26" s="141" t="s">
        <v>681</v>
      </c>
      <c r="E26" s="141" t="s">
        <v>118</v>
      </c>
      <c r="F26" s="141" t="s">
        <v>119</v>
      </c>
      <c r="G26" s="142">
        <v>313</v>
      </c>
      <c r="H26" s="142">
        <v>79</v>
      </c>
    </row>
    <row r="27" spans="1:8" x14ac:dyDescent="0.2">
      <c r="A27" s="140">
        <v>11</v>
      </c>
      <c r="B27" s="141" t="s">
        <v>113</v>
      </c>
      <c r="C27" s="141" t="s">
        <v>127</v>
      </c>
      <c r="D27" s="141" t="s">
        <v>681</v>
      </c>
      <c r="E27" s="141" t="s">
        <v>120</v>
      </c>
      <c r="F27" s="141" t="s">
        <v>125</v>
      </c>
      <c r="G27" s="142">
        <v>215</v>
      </c>
      <c r="H27" s="142">
        <v>79</v>
      </c>
    </row>
    <row r="28" spans="1:8" x14ac:dyDescent="0.2">
      <c r="A28" s="140">
        <v>11</v>
      </c>
      <c r="B28" s="141" t="s">
        <v>113</v>
      </c>
      <c r="C28" s="141" t="s">
        <v>127</v>
      </c>
      <c r="D28" s="141" t="s">
        <v>681</v>
      </c>
      <c r="E28" s="141" t="s">
        <v>126</v>
      </c>
      <c r="F28" s="141" t="s">
        <v>108</v>
      </c>
      <c r="G28" s="142">
        <v>247</v>
      </c>
      <c r="H28" s="142">
        <v>79</v>
      </c>
    </row>
    <row r="29" spans="1:8" x14ac:dyDescent="0.2">
      <c r="A29" s="140">
        <v>12</v>
      </c>
      <c r="B29" s="141" t="s">
        <v>113</v>
      </c>
      <c r="C29" s="141" t="s">
        <v>128</v>
      </c>
      <c r="D29" s="141" t="s">
        <v>129</v>
      </c>
      <c r="E29" s="141" t="s">
        <v>103</v>
      </c>
      <c r="F29" s="141" t="s">
        <v>123</v>
      </c>
      <c r="G29" s="142">
        <v>120</v>
      </c>
      <c r="H29" s="142">
        <v>64</v>
      </c>
    </row>
    <row r="30" spans="1:8" x14ac:dyDescent="0.2">
      <c r="A30" s="140">
        <v>12</v>
      </c>
      <c r="B30" s="141" t="s">
        <v>113</v>
      </c>
      <c r="C30" s="141" t="s">
        <v>128</v>
      </c>
      <c r="D30" s="141" t="s">
        <v>129</v>
      </c>
      <c r="E30" s="141" t="s">
        <v>124</v>
      </c>
      <c r="F30" s="141" t="s">
        <v>152</v>
      </c>
      <c r="G30" s="142">
        <v>169</v>
      </c>
      <c r="H30" s="142">
        <v>64</v>
      </c>
    </row>
    <row r="31" spans="1:8" x14ac:dyDescent="0.2">
      <c r="A31" s="140">
        <v>12</v>
      </c>
      <c r="B31" s="141" t="s">
        <v>113</v>
      </c>
      <c r="C31" s="141" t="s">
        <v>128</v>
      </c>
      <c r="D31" s="141" t="s">
        <v>129</v>
      </c>
      <c r="E31" s="141" t="s">
        <v>153</v>
      </c>
      <c r="F31" s="141" t="s">
        <v>108</v>
      </c>
      <c r="G31" s="142">
        <v>120</v>
      </c>
      <c r="H31" s="142">
        <v>64</v>
      </c>
    </row>
    <row r="32" spans="1:8" x14ac:dyDescent="0.2">
      <c r="A32" s="140">
        <v>14</v>
      </c>
      <c r="B32" s="141" t="s">
        <v>132</v>
      </c>
      <c r="C32" s="141" t="s">
        <v>133</v>
      </c>
      <c r="D32" s="141" t="s">
        <v>134</v>
      </c>
      <c r="E32" s="141" t="s">
        <v>100</v>
      </c>
      <c r="F32" s="141" t="s">
        <v>100</v>
      </c>
      <c r="G32" s="142">
        <v>165</v>
      </c>
      <c r="H32" s="142">
        <v>74</v>
      </c>
    </row>
    <row r="33" spans="1:8" x14ac:dyDescent="0.2">
      <c r="A33" s="140">
        <v>481</v>
      </c>
      <c r="B33" s="141" t="s">
        <v>132</v>
      </c>
      <c r="C33" s="141" t="s">
        <v>619</v>
      </c>
      <c r="D33" s="141" t="s">
        <v>640</v>
      </c>
      <c r="E33" s="141" t="s">
        <v>100</v>
      </c>
      <c r="F33" s="141" t="s">
        <v>100</v>
      </c>
      <c r="G33" s="142">
        <v>129</v>
      </c>
      <c r="H33" s="142">
        <v>64</v>
      </c>
    </row>
    <row r="34" spans="1:8" x14ac:dyDescent="0.2">
      <c r="A34" s="140">
        <v>16</v>
      </c>
      <c r="B34" s="141" t="s">
        <v>132</v>
      </c>
      <c r="C34" s="141" t="s">
        <v>135</v>
      </c>
      <c r="D34" s="141" t="s">
        <v>136</v>
      </c>
      <c r="E34" s="141" t="s">
        <v>100</v>
      </c>
      <c r="F34" s="141" t="s">
        <v>100</v>
      </c>
      <c r="G34" s="142">
        <v>124</v>
      </c>
      <c r="H34" s="142">
        <v>64</v>
      </c>
    </row>
    <row r="35" spans="1:8" x14ac:dyDescent="0.2">
      <c r="A35" s="140">
        <v>20</v>
      </c>
      <c r="B35" s="141" t="s">
        <v>132</v>
      </c>
      <c r="C35" s="141" t="s">
        <v>137</v>
      </c>
      <c r="D35" s="141" t="s">
        <v>721</v>
      </c>
      <c r="E35" s="141" t="s">
        <v>100</v>
      </c>
      <c r="F35" s="141" t="s">
        <v>100</v>
      </c>
      <c r="G35" s="142">
        <v>140</v>
      </c>
      <c r="H35" s="142">
        <v>69</v>
      </c>
    </row>
    <row r="36" spans="1:8" x14ac:dyDescent="0.2">
      <c r="A36" s="140">
        <v>461</v>
      </c>
      <c r="B36" s="141" t="s">
        <v>132</v>
      </c>
      <c r="C36" s="141" t="s">
        <v>138</v>
      </c>
      <c r="D36" s="141" t="s">
        <v>139</v>
      </c>
      <c r="E36" s="141" t="s">
        <v>103</v>
      </c>
      <c r="F36" s="141" t="s">
        <v>104</v>
      </c>
      <c r="G36" s="142">
        <v>124</v>
      </c>
      <c r="H36" s="142">
        <v>69</v>
      </c>
    </row>
    <row r="37" spans="1:8" x14ac:dyDescent="0.2">
      <c r="A37" s="140">
        <v>461</v>
      </c>
      <c r="B37" s="141" t="s">
        <v>132</v>
      </c>
      <c r="C37" s="141" t="s">
        <v>138</v>
      </c>
      <c r="D37" s="141" t="s">
        <v>139</v>
      </c>
      <c r="E37" s="141" t="s">
        <v>105</v>
      </c>
      <c r="F37" s="141" t="s">
        <v>125</v>
      </c>
      <c r="G37" s="142">
        <v>173</v>
      </c>
      <c r="H37" s="142">
        <v>69</v>
      </c>
    </row>
    <row r="38" spans="1:8" x14ac:dyDescent="0.2">
      <c r="A38" s="140">
        <v>461</v>
      </c>
      <c r="B38" s="141" t="s">
        <v>132</v>
      </c>
      <c r="C38" s="141" t="s">
        <v>138</v>
      </c>
      <c r="D38" s="141" t="s">
        <v>139</v>
      </c>
      <c r="E38" s="141" t="s">
        <v>126</v>
      </c>
      <c r="F38" s="141" t="s">
        <v>108</v>
      </c>
      <c r="G38" s="142">
        <v>124</v>
      </c>
      <c r="H38" s="142">
        <v>69</v>
      </c>
    </row>
    <row r="39" spans="1:8" x14ac:dyDescent="0.2">
      <c r="A39" s="140">
        <v>21</v>
      </c>
      <c r="B39" s="141" t="s">
        <v>132</v>
      </c>
      <c r="C39" s="141" t="s">
        <v>140</v>
      </c>
      <c r="D39" s="141" t="s">
        <v>140</v>
      </c>
      <c r="E39" s="141" t="s">
        <v>100</v>
      </c>
      <c r="F39" s="141" t="s">
        <v>100</v>
      </c>
      <c r="G39" s="142">
        <v>124</v>
      </c>
      <c r="H39" s="142">
        <v>69</v>
      </c>
    </row>
    <row r="40" spans="1:8" x14ac:dyDescent="0.2">
      <c r="A40" s="140">
        <v>22</v>
      </c>
      <c r="B40" s="141" t="s">
        <v>132</v>
      </c>
      <c r="C40" s="141" t="s">
        <v>141</v>
      </c>
      <c r="D40" s="141" t="s">
        <v>641</v>
      </c>
      <c r="E40" s="141" t="s">
        <v>103</v>
      </c>
      <c r="F40" s="141" t="s">
        <v>116</v>
      </c>
      <c r="G40" s="142">
        <v>183</v>
      </c>
      <c r="H40" s="142">
        <v>74</v>
      </c>
    </row>
    <row r="41" spans="1:8" x14ac:dyDescent="0.2">
      <c r="A41" s="140">
        <v>22</v>
      </c>
      <c r="B41" s="141" t="s">
        <v>132</v>
      </c>
      <c r="C41" s="141" t="s">
        <v>141</v>
      </c>
      <c r="D41" s="141" t="s">
        <v>641</v>
      </c>
      <c r="E41" s="141" t="s">
        <v>117</v>
      </c>
      <c r="F41" s="141" t="s">
        <v>123</v>
      </c>
      <c r="G41" s="142">
        <v>169</v>
      </c>
      <c r="H41" s="142">
        <v>74</v>
      </c>
    </row>
    <row r="42" spans="1:8" x14ac:dyDescent="0.2">
      <c r="A42" s="140">
        <v>22</v>
      </c>
      <c r="B42" s="141" t="s">
        <v>132</v>
      </c>
      <c r="C42" s="141" t="s">
        <v>141</v>
      </c>
      <c r="D42" s="141" t="s">
        <v>641</v>
      </c>
      <c r="E42" s="141" t="s">
        <v>124</v>
      </c>
      <c r="F42" s="141" t="s">
        <v>108</v>
      </c>
      <c r="G42" s="142">
        <v>183</v>
      </c>
      <c r="H42" s="142">
        <v>74</v>
      </c>
    </row>
    <row r="43" spans="1:8" x14ac:dyDescent="0.2">
      <c r="A43" s="140">
        <v>23</v>
      </c>
      <c r="B43" s="141" t="s">
        <v>132</v>
      </c>
      <c r="C43" s="141" t="s">
        <v>142</v>
      </c>
      <c r="D43" s="141" t="s">
        <v>143</v>
      </c>
      <c r="E43" s="141" t="s">
        <v>103</v>
      </c>
      <c r="F43" s="141" t="s">
        <v>150</v>
      </c>
      <c r="G43" s="142">
        <v>142</v>
      </c>
      <c r="H43" s="142">
        <v>79</v>
      </c>
    </row>
    <row r="44" spans="1:8" x14ac:dyDescent="0.2">
      <c r="A44" s="140">
        <v>23</v>
      </c>
      <c r="B44" s="141" t="s">
        <v>132</v>
      </c>
      <c r="C44" s="141" t="s">
        <v>142</v>
      </c>
      <c r="D44" s="141" t="s">
        <v>143</v>
      </c>
      <c r="E44" s="141" t="s">
        <v>151</v>
      </c>
      <c r="F44" s="141" t="s">
        <v>147</v>
      </c>
      <c r="G44" s="142">
        <v>178</v>
      </c>
      <c r="H44" s="142">
        <v>79</v>
      </c>
    </row>
    <row r="45" spans="1:8" x14ac:dyDescent="0.2">
      <c r="A45" s="140">
        <v>23</v>
      </c>
      <c r="B45" s="141" t="s">
        <v>132</v>
      </c>
      <c r="C45" s="141" t="s">
        <v>142</v>
      </c>
      <c r="D45" s="141" t="s">
        <v>143</v>
      </c>
      <c r="E45" s="141" t="s">
        <v>148</v>
      </c>
      <c r="F45" s="141" t="s">
        <v>108</v>
      </c>
      <c r="G45" s="142">
        <v>142</v>
      </c>
      <c r="H45" s="142">
        <v>79</v>
      </c>
    </row>
    <row r="46" spans="1:8" x14ac:dyDescent="0.2">
      <c r="A46" s="140">
        <v>24</v>
      </c>
      <c r="B46" s="141" t="s">
        <v>132</v>
      </c>
      <c r="C46" s="141" t="s">
        <v>144</v>
      </c>
      <c r="D46" s="141" t="s">
        <v>145</v>
      </c>
      <c r="E46" s="141" t="s">
        <v>103</v>
      </c>
      <c r="F46" s="141" t="s">
        <v>116</v>
      </c>
      <c r="G46" s="142">
        <v>189</v>
      </c>
      <c r="H46" s="142">
        <v>74</v>
      </c>
    </row>
    <row r="47" spans="1:8" x14ac:dyDescent="0.2">
      <c r="A47" s="140">
        <v>24</v>
      </c>
      <c r="B47" s="141" t="s">
        <v>132</v>
      </c>
      <c r="C47" s="141" t="s">
        <v>144</v>
      </c>
      <c r="D47" s="141" t="s">
        <v>145</v>
      </c>
      <c r="E47" s="141" t="s">
        <v>117</v>
      </c>
      <c r="F47" s="141" t="s">
        <v>104</v>
      </c>
      <c r="G47" s="142">
        <v>166</v>
      </c>
      <c r="H47" s="142">
        <v>74</v>
      </c>
    </row>
    <row r="48" spans="1:8" x14ac:dyDescent="0.2">
      <c r="A48" s="140">
        <v>24</v>
      </c>
      <c r="B48" s="141" t="s">
        <v>132</v>
      </c>
      <c r="C48" s="141" t="s">
        <v>144</v>
      </c>
      <c r="D48" s="141" t="s">
        <v>145</v>
      </c>
      <c r="E48" s="141" t="s">
        <v>105</v>
      </c>
      <c r="F48" s="141" t="s">
        <v>108</v>
      </c>
      <c r="G48" s="142">
        <v>189</v>
      </c>
      <c r="H48" s="142">
        <v>74</v>
      </c>
    </row>
    <row r="49" spans="1:8" x14ac:dyDescent="0.2">
      <c r="A49" s="140">
        <v>26</v>
      </c>
      <c r="B49" s="141" t="s">
        <v>132</v>
      </c>
      <c r="C49" s="141" t="s">
        <v>146</v>
      </c>
      <c r="D49" s="141" t="s">
        <v>146</v>
      </c>
      <c r="E49" s="141" t="s">
        <v>103</v>
      </c>
      <c r="F49" s="141" t="s">
        <v>104</v>
      </c>
      <c r="G49" s="142">
        <v>184</v>
      </c>
      <c r="H49" s="142">
        <v>74</v>
      </c>
    </row>
    <row r="50" spans="1:8" x14ac:dyDescent="0.2">
      <c r="A50" s="140">
        <v>26</v>
      </c>
      <c r="B50" s="141" t="s">
        <v>132</v>
      </c>
      <c r="C50" s="141" t="s">
        <v>146</v>
      </c>
      <c r="D50" s="141" t="s">
        <v>146</v>
      </c>
      <c r="E50" s="141" t="s">
        <v>105</v>
      </c>
      <c r="F50" s="141" t="s">
        <v>125</v>
      </c>
      <c r="G50" s="142">
        <v>251</v>
      </c>
      <c r="H50" s="142">
        <v>74</v>
      </c>
    </row>
    <row r="51" spans="1:8" x14ac:dyDescent="0.2">
      <c r="A51" s="140">
        <v>26</v>
      </c>
      <c r="B51" s="141" t="s">
        <v>132</v>
      </c>
      <c r="C51" s="141" t="s">
        <v>146</v>
      </c>
      <c r="D51" s="141" t="s">
        <v>146</v>
      </c>
      <c r="E51" s="141" t="s">
        <v>126</v>
      </c>
      <c r="F51" s="141" t="s">
        <v>108</v>
      </c>
      <c r="G51" s="142">
        <v>184</v>
      </c>
      <c r="H51" s="142">
        <v>74</v>
      </c>
    </row>
    <row r="52" spans="1:8" x14ac:dyDescent="0.2">
      <c r="A52" s="140">
        <v>27</v>
      </c>
      <c r="B52" s="141" t="s">
        <v>132</v>
      </c>
      <c r="C52" s="141" t="s">
        <v>149</v>
      </c>
      <c r="D52" s="141" t="s">
        <v>149</v>
      </c>
      <c r="E52" s="141" t="s">
        <v>103</v>
      </c>
      <c r="F52" s="141" t="s">
        <v>150</v>
      </c>
      <c r="G52" s="142">
        <v>265</v>
      </c>
      <c r="H52" s="142">
        <v>79</v>
      </c>
    </row>
    <row r="53" spans="1:8" x14ac:dyDescent="0.2">
      <c r="A53" s="140">
        <v>27</v>
      </c>
      <c r="B53" s="141" t="s">
        <v>132</v>
      </c>
      <c r="C53" s="141" t="s">
        <v>149</v>
      </c>
      <c r="D53" s="141" t="s">
        <v>149</v>
      </c>
      <c r="E53" s="141" t="s">
        <v>151</v>
      </c>
      <c r="F53" s="141" t="s">
        <v>715</v>
      </c>
      <c r="G53" s="142">
        <v>195</v>
      </c>
      <c r="H53" s="142">
        <v>79</v>
      </c>
    </row>
    <row r="54" spans="1:8" x14ac:dyDescent="0.2">
      <c r="A54" s="140">
        <v>27</v>
      </c>
      <c r="B54" s="141" t="s">
        <v>132</v>
      </c>
      <c r="C54" s="141" t="s">
        <v>149</v>
      </c>
      <c r="D54" s="141" t="s">
        <v>149</v>
      </c>
      <c r="E54" s="141" t="s">
        <v>118</v>
      </c>
      <c r="F54" s="141" t="s">
        <v>108</v>
      </c>
      <c r="G54" s="142">
        <v>265</v>
      </c>
      <c r="H54" s="142">
        <v>79</v>
      </c>
    </row>
    <row r="55" spans="1:8" x14ac:dyDescent="0.2">
      <c r="A55" s="140">
        <v>28</v>
      </c>
      <c r="B55" s="141" t="s">
        <v>132</v>
      </c>
      <c r="C55" s="141" t="s">
        <v>154</v>
      </c>
      <c r="D55" s="141" t="s">
        <v>155</v>
      </c>
      <c r="E55" s="141" t="s">
        <v>103</v>
      </c>
      <c r="F55" s="141" t="s">
        <v>119</v>
      </c>
      <c r="G55" s="142">
        <v>118</v>
      </c>
      <c r="H55" s="142">
        <v>69</v>
      </c>
    </row>
    <row r="56" spans="1:8" x14ac:dyDescent="0.2">
      <c r="A56" s="140">
        <v>28</v>
      </c>
      <c r="B56" s="141" t="s">
        <v>132</v>
      </c>
      <c r="C56" s="141" t="s">
        <v>154</v>
      </c>
      <c r="D56" s="141" t="s">
        <v>155</v>
      </c>
      <c r="E56" s="141" t="s">
        <v>120</v>
      </c>
      <c r="F56" s="141" t="s">
        <v>108</v>
      </c>
      <c r="G56" s="142">
        <v>149</v>
      </c>
      <c r="H56" s="142">
        <v>69</v>
      </c>
    </row>
    <row r="57" spans="1:8" x14ac:dyDescent="0.2">
      <c r="A57" s="140">
        <v>29</v>
      </c>
      <c r="B57" s="141" t="s">
        <v>132</v>
      </c>
      <c r="C57" s="141" t="s">
        <v>156</v>
      </c>
      <c r="D57" s="141" t="s">
        <v>157</v>
      </c>
      <c r="E57" s="141" t="s">
        <v>100</v>
      </c>
      <c r="F57" s="141" t="s">
        <v>100</v>
      </c>
      <c r="G57" s="142">
        <v>189</v>
      </c>
      <c r="H57" s="142">
        <v>74</v>
      </c>
    </row>
    <row r="58" spans="1:8" x14ac:dyDescent="0.2">
      <c r="A58" s="140">
        <v>30</v>
      </c>
      <c r="B58" s="141" t="s">
        <v>132</v>
      </c>
      <c r="C58" s="141" t="s">
        <v>158</v>
      </c>
      <c r="D58" s="141" t="s">
        <v>159</v>
      </c>
      <c r="E58" s="141" t="s">
        <v>103</v>
      </c>
      <c r="F58" s="141" t="s">
        <v>119</v>
      </c>
      <c r="G58" s="142">
        <v>184</v>
      </c>
      <c r="H58" s="142">
        <v>69</v>
      </c>
    </row>
    <row r="59" spans="1:8" x14ac:dyDescent="0.2">
      <c r="A59" s="140">
        <v>30</v>
      </c>
      <c r="B59" s="141" t="s">
        <v>132</v>
      </c>
      <c r="C59" s="141" t="s">
        <v>158</v>
      </c>
      <c r="D59" s="141" t="s">
        <v>159</v>
      </c>
      <c r="E59" s="141" t="s">
        <v>120</v>
      </c>
      <c r="F59" s="141" t="s">
        <v>108</v>
      </c>
      <c r="G59" s="142">
        <v>142</v>
      </c>
      <c r="H59" s="142">
        <v>69</v>
      </c>
    </row>
    <row r="60" spans="1:8" x14ac:dyDescent="0.2">
      <c r="A60" s="140">
        <v>31</v>
      </c>
      <c r="B60" s="141" t="s">
        <v>132</v>
      </c>
      <c r="C60" s="141" t="s">
        <v>160</v>
      </c>
      <c r="D60" s="141" t="s">
        <v>161</v>
      </c>
      <c r="E60" s="141" t="s">
        <v>100</v>
      </c>
      <c r="F60" s="141" t="s">
        <v>100</v>
      </c>
      <c r="G60" s="142">
        <v>133</v>
      </c>
      <c r="H60" s="142">
        <v>79</v>
      </c>
    </row>
    <row r="61" spans="1:8" x14ac:dyDescent="0.2">
      <c r="A61" s="140">
        <v>33</v>
      </c>
      <c r="B61" s="141" t="s">
        <v>132</v>
      </c>
      <c r="C61" s="141" t="s">
        <v>162</v>
      </c>
      <c r="D61" s="141" t="s">
        <v>162</v>
      </c>
      <c r="E61" s="141" t="s">
        <v>100</v>
      </c>
      <c r="F61" s="141" t="s">
        <v>100</v>
      </c>
      <c r="G61" s="142">
        <v>145</v>
      </c>
      <c r="H61" s="142">
        <v>69</v>
      </c>
    </row>
    <row r="62" spans="1:8" x14ac:dyDescent="0.2">
      <c r="A62" s="140">
        <v>34</v>
      </c>
      <c r="B62" s="141" t="s">
        <v>132</v>
      </c>
      <c r="C62" s="141" t="s">
        <v>163</v>
      </c>
      <c r="D62" s="141" t="s">
        <v>163</v>
      </c>
      <c r="E62" s="141" t="s">
        <v>103</v>
      </c>
      <c r="F62" s="141" t="s">
        <v>104</v>
      </c>
      <c r="G62" s="142">
        <v>194</v>
      </c>
      <c r="H62" s="142">
        <v>74</v>
      </c>
    </row>
    <row r="63" spans="1:8" x14ac:dyDescent="0.2">
      <c r="A63" s="140">
        <v>34</v>
      </c>
      <c r="B63" s="141" t="s">
        <v>132</v>
      </c>
      <c r="C63" s="141" t="s">
        <v>163</v>
      </c>
      <c r="D63" s="141" t="s">
        <v>163</v>
      </c>
      <c r="E63" s="141" t="s">
        <v>105</v>
      </c>
      <c r="F63" s="141" t="s">
        <v>125</v>
      </c>
      <c r="G63" s="142">
        <v>230</v>
      </c>
      <c r="H63" s="142">
        <v>74</v>
      </c>
    </row>
    <row r="64" spans="1:8" x14ac:dyDescent="0.2">
      <c r="A64" s="140">
        <v>34</v>
      </c>
      <c r="B64" s="141" t="s">
        <v>132</v>
      </c>
      <c r="C64" s="141" t="s">
        <v>163</v>
      </c>
      <c r="D64" s="141" t="s">
        <v>163</v>
      </c>
      <c r="E64" s="141" t="s">
        <v>126</v>
      </c>
      <c r="F64" s="141" t="s">
        <v>108</v>
      </c>
      <c r="G64" s="142">
        <v>194</v>
      </c>
      <c r="H64" s="142">
        <v>74</v>
      </c>
    </row>
    <row r="65" spans="1:8" x14ac:dyDescent="0.2">
      <c r="A65" s="140">
        <v>35</v>
      </c>
      <c r="B65" s="141" t="s">
        <v>132</v>
      </c>
      <c r="C65" s="141" t="s">
        <v>164</v>
      </c>
      <c r="D65" s="141" t="s">
        <v>164</v>
      </c>
      <c r="E65" s="141" t="s">
        <v>103</v>
      </c>
      <c r="F65" s="141" t="s">
        <v>123</v>
      </c>
      <c r="G65" s="142">
        <v>288</v>
      </c>
      <c r="H65" s="142">
        <v>79</v>
      </c>
    </row>
    <row r="66" spans="1:8" x14ac:dyDescent="0.2">
      <c r="A66" s="140">
        <v>35</v>
      </c>
      <c r="B66" s="141" t="s">
        <v>132</v>
      </c>
      <c r="C66" s="141" t="s">
        <v>164</v>
      </c>
      <c r="D66" s="141" t="s">
        <v>164</v>
      </c>
      <c r="E66" s="141" t="s">
        <v>124</v>
      </c>
      <c r="F66" s="141" t="s">
        <v>152</v>
      </c>
      <c r="G66" s="142">
        <v>333</v>
      </c>
      <c r="H66" s="142">
        <v>79</v>
      </c>
    </row>
    <row r="67" spans="1:8" x14ac:dyDescent="0.2">
      <c r="A67" s="140">
        <v>35</v>
      </c>
      <c r="B67" s="141" t="s">
        <v>132</v>
      </c>
      <c r="C67" s="141" t="s">
        <v>164</v>
      </c>
      <c r="D67" s="141" t="s">
        <v>164</v>
      </c>
      <c r="E67" s="141" t="s">
        <v>153</v>
      </c>
      <c r="F67" s="141" t="s">
        <v>125</v>
      </c>
      <c r="G67" s="142">
        <v>270</v>
      </c>
      <c r="H67" s="142">
        <v>79</v>
      </c>
    </row>
    <row r="68" spans="1:8" x14ac:dyDescent="0.2">
      <c r="A68" s="140">
        <v>35</v>
      </c>
      <c r="B68" s="141" t="s">
        <v>132</v>
      </c>
      <c r="C68" s="141" t="s">
        <v>164</v>
      </c>
      <c r="D68" s="141" t="s">
        <v>164</v>
      </c>
      <c r="E68" s="141" t="s">
        <v>126</v>
      </c>
      <c r="F68" s="141" t="s">
        <v>108</v>
      </c>
      <c r="G68" s="142">
        <v>288</v>
      </c>
      <c r="H68" s="142">
        <v>79</v>
      </c>
    </row>
    <row r="69" spans="1:8" x14ac:dyDescent="0.2">
      <c r="A69" s="140">
        <v>36</v>
      </c>
      <c r="B69" s="141" t="s">
        <v>132</v>
      </c>
      <c r="C69" s="141" t="s">
        <v>165</v>
      </c>
      <c r="D69" s="141" t="s">
        <v>165</v>
      </c>
      <c r="E69" s="141" t="s">
        <v>103</v>
      </c>
      <c r="F69" s="141" t="s">
        <v>104</v>
      </c>
      <c r="G69" s="142">
        <v>156</v>
      </c>
      <c r="H69" s="142">
        <v>74</v>
      </c>
    </row>
    <row r="70" spans="1:8" x14ac:dyDescent="0.2">
      <c r="A70" s="140">
        <v>36</v>
      </c>
      <c r="B70" s="141" t="s">
        <v>132</v>
      </c>
      <c r="C70" s="141" t="s">
        <v>165</v>
      </c>
      <c r="D70" s="141" t="s">
        <v>165</v>
      </c>
      <c r="E70" s="141" t="s">
        <v>105</v>
      </c>
      <c r="F70" s="141" t="s">
        <v>125</v>
      </c>
      <c r="G70" s="142">
        <v>196</v>
      </c>
      <c r="H70" s="142">
        <v>74</v>
      </c>
    </row>
    <row r="71" spans="1:8" x14ac:dyDescent="0.2">
      <c r="A71" s="140">
        <v>36</v>
      </c>
      <c r="B71" s="141" t="s">
        <v>132</v>
      </c>
      <c r="C71" s="141" t="s">
        <v>165</v>
      </c>
      <c r="D71" s="141" t="s">
        <v>165</v>
      </c>
      <c r="E71" s="141" t="s">
        <v>126</v>
      </c>
      <c r="F71" s="141" t="s">
        <v>108</v>
      </c>
      <c r="G71" s="142">
        <v>156</v>
      </c>
      <c r="H71" s="142">
        <v>74</v>
      </c>
    </row>
    <row r="72" spans="1:8" x14ac:dyDescent="0.2">
      <c r="A72" s="140">
        <v>37</v>
      </c>
      <c r="B72" s="141" t="s">
        <v>132</v>
      </c>
      <c r="C72" s="141" t="s">
        <v>166</v>
      </c>
      <c r="D72" s="141" t="s">
        <v>167</v>
      </c>
      <c r="E72" s="141" t="s">
        <v>100</v>
      </c>
      <c r="F72" s="141" t="s">
        <v>100</v>
      </c>
      <c r="G72" s="142">
        <v>222</v>
      </c>
      <c r="H72" s="142">
        <v>74</v>
      </c>
    </row>
    <row r="73" spans="1:8" x14ac:dyDescent="0.2">
      <c r="A73" s="140">
        <v>38</v>
      </c>
      <c r="B73" s="141" t="s">
        <v>132</v>
      </c>
      <c r="C73" s="141" t="s">
        <v>168</v>
      </c>
      <c r="D73" s="141" t="s">
        <v>168</v>
      </c>
      <c r="E73" s="141" t="s">
        <v>103</v>
      </c>
      <c r="F73" s="141" t="s">
        <v>147</v>
      </c>
      <c r="G73" s="142">
        <v>214</v>
      </c>
      <c r="H73" s="142">
        <v>74</v>
      </c>
    </row>
    <row r="74" spans="1:8" x14ac:dyDescent="0.2">
      <c r="A74" s="140">
        <v>38</v>
      </c>
      <c r="B74" s="141" t="s">
        <v>132</v>
      </c>
      <c r="C74" s="141" t="s">
        <v>168</v>
      </c>
      <c r="D74" s="141" t="s">
        <v>168</v>
      </c>
      <c r="E74" s="141" t="s">
        <v>148</v>
      </c>
      <c r="F74" s="141" t="s">
        <v>125</v>
      </c>
      <c r="G74" s="142">
        <v>289</v>
      </c>
      <c r="H74" s="142">
        <v>74</v>
      </c>
    </row>
    <row r="75" spans="1:8" x14ac:dyDescent="0.2">
      <c r="A75" s="140">
        <v>38</v>
      </c>
      <c r="B75" s="141" t="s">
        <v>132</v>
      </c>
      <c r="C75" s="141" t="s">
        <v>168</v>
      </c>
      <c r="D75" s="141" t="s">
        <v>168</v>
      </c>
      <c r="E75" s="141" t="s">
        <v>126</v>
      </c>
      <c r="F75" s="141" t="s">
        <v>108</v>
      </c>
      <c r="G75" s="142">
        <v>214</v>
      </c>
      <c r="H75" s="142">
        <v>74</v>
      </c>
    </row>
    <row r="76" spans="1:8" x14ac:dyDescent="0.2">
      <c r="A76" s="140">
        <v>39</v>
      </c>
      <c r="B76" s="141" t="s">
        <v>132</v>
      </c>
      <c r="C76" s="141" t="s">
        <v>169</v>
      </c>
      <c r="D76" s="141" t="s">
        <v>169</v>
      </c>
      <c r="E76" s="141" t="s">
        <v>103</v>
      </c>
      <c r="F76" s="141" t="s">
        <v>104</v>
      </c>
      <c r="G76" s="142">
        <v>143</v>
      </c>
      <c r="H76" s="142">
        <v>69</v>
      </c>
    </row>
    <row r="77" spans="1:8" x14ac:dyDescent="0.2">
      <c r="A77" s="140">
        <v>39</v>
      </c>
      <c r="B77" s="141" t="s">
        <v>132</v>
      </c>
      <c r="C77" s="141" t="s">
        <v>169</v>
      </c>
      <c r="D77" s="141" t="s">
        <v>169</v>
      </c>
      <c r="E77" s="141" t="s">
        <v>105</v>
      </c>
      <c r="F77" s="141" t="s">
        <v>125</v>
      </c>
      <c r="G77" s="142">
        <v>181</v>
      </c>
      <c r="H77" s="142">
        <v>69</v>
      </c>
    </row>
    <row r="78" spans="1:8" x14ac:dyDescent="0.2">
      <c r="A78" s="140">
        <v>39</v>
      </c>
      <c r="B78" s="141" t="s">
        <v>132</v>
      </c>
      <c r="C78" s="141" t="s">
        <v>169</v>
      </c>
      <c r="D78" s="141" t="s">
        <v>169</v>
      </c>
      <c r="E78" s="141" t="s">
        <v>126</v>
      </c>
      <c r="F78" s="141" t="s">
        <v>108</v>
      </c>
      <c r="G78" s="142">
        <v>143</v>
      </c>
      <c r="H78" s="142">
        <v>69</v>
      </c>
    </row>
    <row r="79" spans="1:8" x14ac:dyDescent="0.2">
      <c r="A79" s="140">
        <v>40</v>
      </c>
      <c r="B79" s="141" t="s">
        <v>132</v>
      </c>
      <c r="C79" s="141" t="s">
        <v>170</v>
      </c>
      <c r="D79" s="141" t="s">
        <v>171</v>
      </c>
      <c r="E79" s="141" t="s">
        <v>103</v>
      </c>
      <c r="F79" s="141" t="s">
        <v>104</v>
      </c>
      <c r="G79" s="142">
        <v>270</v>
      </c>
      <c r="H79" s="142">
        <v>79</v>
      </c>
    </row>
    <row r="80" spans="1:8" x14ac:dyDescent="0.2">
      <c r="A80" s="140">
        <v>40</v>
      </c>
      <c r="B80" s="141" t="s">
        <v>132</v>
      </c>
      <c r="C80" s="141" t="s">
        <v>170</v>
      </c>
      <c r="D80" s="141" t="s">
        <v>171</v>
      </c>
      <c r="E80" s="141" t="s">
        <v>105</v>
      </c>
      <c r="F80" s="141" t="s">
        <v>125</v>
      </c>
      <c r="G80" s="142">
        <v>298</v>
      </c>
      <c r="H80" s="142">
        <v>79</v>
      </c>
    </row>
    <row r="81" spans="1:8" x14ac:dyDescent="0.2">
      <c r="A81" s="140">
        <v>40</v>
      </c>
      <c r="B81" s="141" t="s">
        <v>132</v>
      </c>
      <c r="C81" s="141" t="s">
        <v>170</v>
      </c>
      <c r="D81" s="141" t="s">
        <v>171</v>
      </c>
      <c r="E81" s="141" t="s">
        <v>126</v>
      </c>
      <c r="F81" s="141" t="s">
        <v>108</v>
      </c>
      <c r="G81" s="142">
        <v>270</v>
      </c>
      <c r="H81" s="142">
        <v>79</v>
      </c>
    </row>
    <row r="82" spans="1:8" x14ac:dyDescent="0.2">
      <c r="A82" s="140">
        <v>41</v>
      </c>
      <c r="B82" s="141" t="s">
        <v>132</v>
      </c>
      <c r="C82" s="141" t="s">
        <v>172</v>
      </c>
      <c r="D82" s="141" t="s">
        <v>173</v>
      </c>
      <c r="E82" s="141" t="s">
        <v>100</v>
      </c>
      <c r="F82" s="141" t="s">
        <v>100</v>
      </c>
      <c r="G82" s="142">
        <v>157</v>
      </c>
      <c r="H82" s="142">
        <v>74</v>
      </c>
    </row>
    <row r="83" spans="1:8" x14ac:dyDescent="0.2">
      <c r="A83" s="140">
        <v>42</v>
      </c>
      <c r="B83" s="141" t="s">
        <v>132</v>
      </c>
      <c r="C83" s="141" t="s">
        <v>174</v>
      </c>
      <c r="D83" s="141" t="s">
        <v>175</v>
      </c>
      <c r="E83" s="141" t="s">
        <v>103</v>
      </c>
      <c r="F83" s="141" t="s">
        <v>152</v>
      </c>
      <c r="G83" s="142">
        <v>173</v>
      </c>
      <c r="H83" s="142">
        <v>74</v>
      </c>
    </row>
    <row r="84" spans="1:8" x14ac:dyDescent="0.2">
      <c r="A84" s="140">
        <v>42</v>
      </c>
      <c r="B84" s="141" t="s">
        <v>132</v>
      </c>
      <c r="C84" s="141" t="s">
        <v>174</v>
      </c>
      <c r="D84" s="141" t="s">
        <v>175</v>
      </c>
      <c r="E84" s="141" t="s">
        <v>153</v>
      </c>
      <c r="F84" s="141" t="s">
        <v>104</v>
      </c>
      <c r="G84" s="142">
        <v>143</v>
      </c>
      <c r="H84" s="142">
        <v>74</v>
      </c>
    </row>
    <row r="85" spans="1:8" x14ac:dyDescent="0.2">
      <c r="A85" s="140">
        <v>42</v>
      </c>
      <c r="B85" s="141" t="s">
        <v>132</v>
      </c>
      <c r="C85" s="141" t="s">
        <v>174</v>
      </c>
      <c r="D85" s="141" t="s">
        <v>175</v>
      </c>
      <c r="E85" s="141" t="s">
        <v>105</v>
      </c>
      <c r="F85" s="141" t="s">
        <v>108</v>
      </c>
      <c r="G85" s="142">
        <v>173</v>
      </c>
      <c r="H85" s="142">
        <v>74</v>
      </c>
    </row>
    <row r="86" spans="1:8" x14ac:dyDescent="0.2">
      <c r="A86" s="140">
        <v>43</v>
      </c>
      <c r="B86" s="141" t="s">
        <v>132</v>
      </c>
      <c r="C86" s="141" t="s">
        <v>620</v>
      </c>
      <c r="D86" s="141" t="s">
        <v>621</v>
      </c>
      <c r="E86" s="141" t="s">
        <v>100</v>
      </c>
      <c r="F86" s="141" t="s">
        <v>100</v>
      </c>
      <c r="G86" s="142">
        <v>140</v>
      </c>
      <c r="H86" s="142">
        <v>74</v>
      </c>
    </row>
    <row r="87" spans="1:8" x14ac:dyDescent="0.2">
      <c r="A87" s="140">
        <v>44</v>
      </c>
      <c r="B87" s="141" t="s">
        <v>132</v>
      </c>
      <c r="C87" s="141" t="s">
        <v>176</v>
      </c>
      <c r="D87" s="141" t="s">
        <v>177</v>
      </c>
      <c r="E87" s="141" t="s">
        <v>100</v>
      </c>
      <c r="F87" s="141" t="s">
        <v>100</v>
      </c>
      <c r="G87" s="142">
        <v>245</v>
      </c>
      <c r="H87" s="142">
        <v>74</v>
      </c>
    </row>
    <row r="88" spans="1:8" x14ac:dyDescent="0.2">
      <c r="A88" s="140">
        <v>45</v>
      </c>
      <c r="B88" s="141" t="s">
        <v>132</v>
      </c>
      <c r="C88" s="141" t="s">
        <v>178</v>
      </c>
      <c r="D88" s="141" t="s">
        <v>179</v>
      </c>
      <c r="E88" s="141" t="s">
        <v>100</v>
      </c>
      <c r="F88" s="141" t="s">
        <v>100</v>
      </c>
      <c r="G88" s="142">
        <v>132</v>
      </c>
      <c r="H88" s="142">
        <v>74</v>
      </c>
    </row>
    <row r="89" spans="1:8" x14ac:dyDescent="0.2">
      <c r="A89" s="140">
        <v>46</v>
      </c>
      <c r="B89" s="141" t="s">
        <v>132</v>
      </c>
      <c r="C89" s="141" t="s">
        <v>180</v>
      </c>
      <c r="D89" s="141" t="s">
        <v>181</v>
      </c>
      <c r="E89" s="141" t="s">
        <v>103</v>
      </c>
      <c r="F89" s="141" t="s">
        <v>715</v>
      </c>
      <c r="G89" s="142">
        <v>157</v>
      </c>
      <c r="H89" s="142">
        <v>79</v>
      </c>
    </row>
    <row r="90" spans="1:8" x14ac:dyDescent="0.2">
      <c r="A90" s="140">
        <v>46</v>
      </c>
      <c r="B90" s="141" t="s">
        <v>132</v>
      </c>
      <c r="C90" s="141" t="s">
        <v>180</v>
      </c>
      <c r="D90" s="141" t="s">
        <v>181</v>
      </c>
      <c r="E90" s="141" t="s">
        <v>118</v>
      </c>
      <c r="F90" s="141" t="s">
        <v>104</v>
      </c>
      <c r="G90" s="142">
        <v>137</v>
      </c>
      <c r="H90" s="142">
        <v>79</v>
      </c>
    </row>
    <row r="91" spans="1:8" x14ac:dyDescent="0.2">
      <c r="A91" s="140">
        <v>46</v>
      </c>
      <c r="B91" s="141" t="s">
        <v>132</v>
      </c>
      <c r="C91" s="141" t="s">
        <v>180</v>
      </c>
      <c r="D91" s="141" t="s">
        <v>181</v>
      </c>
      <c r="E91" s="141" t="s">
        <v>105</v>
      </c>
      <c r="F91" s="141" t="s">
        <v>125</v>
      </c>
      <c r="G91" s="142">
        <v>160</v>
      </c>
      <c r="H91" s="142">
        <v>79</v>
      </c>
    </row>
    <row r="92" spans="1:8" x14ac:dyDescent="0.2">
      <c r="A92" s="140">
        <v>46</v>
      </c>
      <c r="B92" s="141" t="s">
        <v>132</v>
      </c>
      <c r="C92" s="141" t="s">
        <v>180</v>
      </c>
      <c r="D92" s="141" t="s">
        <v>181</v>
      </c>
      <c r="E92" s="141" t="s">
        <v>126</v>
      </c>
      <c r="F92" s="141" t="s">
        <v>108</v>
      </c>
      <c r="G92" s="142">
        <v>157</v>
      </c>
      <c r="H92" s="142">
        <v>79</v>
      </c>
    </row>
    <row r="93" spans="1:8" x14ac:dyDescent="0.2">
      <c r="A93" s="140">
        <v>47</v>
      </c>
      <c r="B93" s="141" t="s">
        <v>132</v>
      </c>
      <c r="C93" s="141" t="s">
        <v>682</v>
      </c>
      <c r="D93" s="141" t="s">
        <v>683</v>
      </c>
      <c r="E93" s="141" t="s">
        <v>100</v>
      </c>
      <c r="F93" s="141" t="s">
        <v>100</v>
      </c>
      <c r="G93" s="142">
        <v>132</v>
      </c>
      <c r="H93" s="142">
        <v>69</v>
      </c>
    </row>
    <row r="94" spans="1:8" x14ac:dyDescent="0.2">
      <c r="A94" s="140">
        <v>48</v>
      </c>
      <c r="B94" s="141" t="s">
        <v>132</v>
      </c>
      <c r="C94" s="141" t="s">
        <v>622</v>
      </c>
      <c r="D94" s="141" t="s">
        <v>182</v>
      </c>
      <c r="E94" s="141" t="s">
        <v>100</v>
      </c>
      <c r="F94" s="141" t="s">
        <v>100</v>
      </c>
      <c r="G94" s="142">
        <v>138</v>
      </c>
      <c r="H94" s="142">
        <v>69</v>
      </c>
    </row>
    <row r="95" spans="1:8" x14ac:dyDescent="0.2">
      <c r="A95" s="140">
        <v>49</v>
      </c>
      <c r="B95" s="141" t="s">
        <v>132</v>
      </c>
      <c r="C95" s="141" t="s">
        <v>183</v>
      </c>
      <c r="D95" s="141" t="s">
        <v>184</v>
      </c>
      <c r="E95" s="141" t="s">
        <v>100</v>
      </c>
      <c r="F95" s="141" t="s">
        <v>100</v>
      </c>
      <c r="G95" s="142">
        <v>186</v>
      </c>
      <c r="H95" s="142">
        <v>79</v>
      </c>
    </row>
    <row r="96" spans="1:8" x14ac:dyDescent="0.2">
      <c r="A96" s="140">
        <v>50</v>
      </c>
      <c r="B96" s="141" t="s">
        <v>185</v>
      </c>
      <c r="C96" s="141" t="s">
        <v>186</v>
      </c>
      <c r="D96" s="141" t="s">
        <v>187</v>
      </c>
      <c r="E96" s="141" t="s">
        <v>103</v>
      </c>
      <c r="F96" s="141" t="s">
        <v>150</v>
      </c>
      <c r="G96" s="142">
        <v>188</v>
      </c>
      <c r="H96" s="142">
        <v>79</v>
      </c>
    </row>
    <row r="97" spans="1:8" x14ac:dyDescent="0.2">
      <c r="A97" s="140">
        <v>50</v>
      </c>
      <c r="B97" s="141" t="s">
        <v>185</v>
      </c>
      <c r="C97" s="141" t="s">
        <v>186</v>
      </c>
      <c r="D97" s="141" t="s">
        <v>187</v>
      </c>
      <c r="E97" s="141" t="s">
        <v>151</v>
      </c>
      <c r="F97" s="141" t="s">
        <v>152</v>
      </c>
      <c r="G97" s="142">
        <v>375</v>
      </c>
      <c r="H97" s="142">
        <v>79</v>
      </c>
    </row>
    <row r="98" spans="1:8" x14ac:dyDescent="0.2">
      <c r="A98" s="140">
        <v>50</v>
      </c>
      <c r="B98" s="141" t="s">
        <v>185</v>
      </c>
      <c r="C98" s="141" t="s">
        <v>186</v>
      </c>
      <c r="D98" s="141" t="s">
        <v>187</v>
      </c>
      <c r="E98" s="141" t="s">
        <v>153</v>
      </c>
      <c r="F98" s="141" t="s">
        <v>104</v>
      </c>
      <c r="G98" s="142">
        <v>147</v>
      </c>
      <c r="H98" s="142">
        <v>79</v>
      </c>
    </row>
    <row r="99" spans="1:8" x14ac:dyDescent="0.2">
      <c r="A99" s="140">
        <v>50</v>
      </c>
      <c r="B99" s="141" t="s">
        <v>185</v>
      </c>
      <c r="C99" s="141" t="s">
        <v>186</v>
      </c>
      <c r="D99" s="141" t="s">
        <v>187</v>
      </c>
      <c r="E99" s="141" t="s">
        <v>105</v>
      </c>
      <c r="F99" s="141" t="s">
        <v>125</v>
      </c>
      <c r="G99" s="142">
        <v>235</v>
      </c>
      <c r="H99" s="142">
        <v>79</v>
      </c>
    </row>
    <row r="100" spans="1:8" x14ac:dyDescent="0.2">
      <c r="A100" s="140">
        <v>50</v>
      </c>
      <c r="B100" s="141" t="s">
        <v>185</v>
      </c>
      <c r="C100" s="141" t="s">
        <v>186</v>
      </c>
      <c r="D100" s="141" t="s">
        <v>187</v>
      </c>
      <c r="E100" s="141" t="s">
        <v>126</v>
      </c>
      <c r="F100" s="141" t="s">
        <v>108</v>
      </c>
      <c r="G100" s="142">
        <v>188</v>
      </c>
      <c r="H100" s="142">
        <v>79</v>
      </c>
    </row>
    <row r="101" spans="1:8" x14ac:dyDescent="0.2">
      <c r="A101" s="140">
        <v>52</v>
      </c>
      <c r="B101" s="141" t="s">
        <v>185</v>
      </c>
      <c r="C101" s="141" t="s">
        <v>188</v>
      </c>
      <c r="D101" s="141" t="s">
        <v>188</v>
      </c>
      <c r="E101" s="141" t="s">
        <v>103</v>
      </c>
      <c r="F101" s="141" t="s">
        <v>119</v>
      </c>
      <c r="G101" s="142">
        <v>135</v>
      </c>
      <c r="H101" s="142">
        <v>69</v>
      </c>
    </row>
    <row r="102" spans="1:8" x14ac:dyDescent="0.2">
      <c r="A102" s="140">
        <v>52</v>
      </c>
      <c r="B102" s="141" t="s">
        <v>185</v>
      </c>
      <c r="C102" s="141" t="s">
        <v>188</v>
      </c>
      <c r="D102" s="141" t="s">
        <v>188</v>
      </c>
      <c r="E102" s="141" t="s">
        <v>120</v>
      </c>
      <c r="F102" s="141" t="s">
        <v>125</v>
      </c>
      <c r="G102" s="142">
        <v>176</v>
      </c>
      <c r="H102" s="142">
        <v>69</v>
      </c>
    </row>
    <row r="103" spans="1:8" x14ac:dyDescent="0.2">
      <c r="A103" s="140">
        <v>52</v>
      </c>
      <c r="B103" s="141" t="s">
        <v>185</v>
      </c>
      <c r="C103" s="141" t="s">
        <v>188</v>
      </c>
      <c r="D103" s="141" t="s">
        <v>188</v>
      </c>
      <c r="E103" s="141" t="s">
        <v>126</v>
      </c>
      <c r="F103" s="141" t="s">
        <v>108</v>
      </c>
      <c r="G103" s="142">
        <v>135</v>
      </c>
      <c r="H103" s="142">
        <v>69</v>
      </c>
    </row>
    <row r="104" spans="1:8" x14ac:dyDescent="0.2">
      <c r="A104" s="140">
        <v>53</v>
      </c>
      <c r="B104" s="141" t="s">
        <v>185</v>
      </c>
      <c r="C104" s="141" t="s">
        <v>189</v>
      </c>
      <c r="D104" s="141" t="s">
        <v>36</v>
      </c>
      <c r="E104" s="141" t="s">
        <v>103</v>
      </c>
      <c r="F104" s="141" t="s">
        <v>104</v>
      </c>
      <c r="G104" s="142">
        <v>127</v>
      </c>
      <c r="H104" s="142">
        <v>69</v>
      </c>
    </row>
    <row r="105" spans="1:8" x14ac:dyDescent="0.2">
      <c r="A105" s="140">
        <v>53</v>
      </c>
      <c r="B105" s="141" t="s">
        <v>185</v>
      </c>
      <c r="C105" s="141" t="s">
        <v>189</v>
      </c>
      <c r="D105" s="141" t="s">
        <v>36</v>
      </c>
      <c r="E105" s="141" t="s">
        <v>105</v>
      </c>
      <c r="F105" s="141" t="s">
        <v>125</v>
      </c>
      <c r="G105" s="142">
        <v>178</v>
      </c>
      <c r="H105" s="142">
        <v>69</v>
      </c>
    </row>
    <row r="106" spans="1:8" x14ac:dyDescent="0.2">
      <c r="A106" s="140">
        <v>53</v>
      </c>
      <c r="B106" s="141" t="s">
        <v>185</v>
      </c>
      <c r="C106" s="141" t="s">
        <v>189</v>
      </c>
      <c r="D106" s="141" t="s">
        <v>36</v>
      </c>
      <c r="E106" s="141" t="s">
        <v>126</v>
      </c>
      <c r="F106" s="141" t="s">
        <v>108</v>
      </c>
      <c r="G106" s="142">
        <v>127</v>
      </c>
      <c r="H106" s="142">
        <v>69</v>
      </c>
    </row>
    <row r="107" spans="1:8" x14ac:dyDescent="0.2">
      <c r="A107" s="140">
        <v>54</v>
      </c>
      <c r="B107" s="141" t="s">
        <v>185</v>
      </c>
      <c r="C107" s="141" t="s">
        <v>190</v>
      </c>
      <c r="D107" s="141" t="s">
        <v>191</v>
      </c>
      <c r="E107" s="141" t="s">
        <v>103</v>
      </c>
      <c r="F107" s="141" t="s">
        <v>116</v>
      </c>
      <c r="G107" s="142">
        <v>134</v>
      </c>
      <c r="H107" s="142">
        <v>64</v>
      </c>
    </row>
    <row r="108" spans="1:8" x14ac:dyDescent="0.2">
      <c r="A108" s="140">
        <v>54</v>
      </c>
      <c r="B108" s="141" t="s">
        <v>185</v>
      </c>
      <c r="C108" s="141" t="s">
        <v>190</v>
      </c>
      <c r="D108" s="141" t="s">
        <v>191</v>
      </c>
      <c r="E108" s="141" t="s">
        <v>117</v>
      </c>
      <c r="F108" s="141" t="s">
        <v>119</v>
      </c>
      <c r="G108" s="142">
        <v>107</v>
      </c>
      <c r="H108" s="142">
        <v>64</v>
      </c>
    </row>
    <row r="109" spans="1:8" x14ac:dyDescent="0.2">
      <c r="A109" s="140">
        <v>54</v>
      </c>
      <c r="B109" s="141" t="s">
        <v>185</v>
      </c>
      <c r="C109" s="141" t="s">
        <v>190</v>
      </c>
      <c r="D109" s="141" t="s">
        <v>191</v>
      </c>
      <c r="E109" s="141" t="s">
        <v>120</v>
      </c>
      <c r="F109" s="141" t="s">
        <v>108</v>
      </c>
      <c r="G109" s="142">
        <v>134</v>
      </c>
      <c r="H109" s="142">
        <v>64</v>
      </c>
    </row>
    <row r="110" spans="1:8" x14ac:dyDescent="0.2">
      <c r="A110" s="140">
        <v>55</v>
      </c>
      <c r="B110" s="141" t="s">
        <v>185</v>
      </c>
      <c r="C110" s="141" t="s">
        <v>192</v>
      </c>
      <c r="D110" s="141" t="s">
        <v>193</v>
      </c>
      <c r="E110" s="141" t="s">
        <v>103</v>
      </c>
      <c r="F110" s="141" t="s">
        <v>150</v>
      </c>
      <c r="G110" s="142">
        <v>147</v>
      </c>
      <c r="H110" s="142">
        <v>74</v>
      </c>
    </row>
    <row r="111" spans="1:8" x14ac:dyDescent="0.2">
      <c r="A111" s="140">
        <v>55</v>
      </c>
      <c r="B111" s="141" t="s">
        <v>185</v>
      </c>
      <c r="C111" s="141" t="s">
        <v>192</v>
      </c>
      <c r="D111" s="141" t="s">
        <v>193</v>
      </c>
      <c r="E111" s="141" t="s">
        <v>151</v>
      </c>
      <c r="F111" s="141" t="s">
        <v>152</v>
      </c>
      <c r="G111" s="142">
        <v>175</v>
      </c>
      <c r="H111" s="142">
        <v>74</v>
      </c>
    </row>
    <row r="112" spans="1:8" x14ac:dyDescent="0.2">
      <c r="A112" s="140">
        <v>55</v>
      </c>
      <c r="B112" s="141" t="s">
        <v>185</v>
      </c>
      <c r="C112" s="141" t="s">
        <v>192</v>
      </c>
      <c r="D112" s="141" t="s">
        <v>193</v>
      </c>
      <c r="E112" s="141" t="s">
        <v>153</v>
      </c>
      <c r="F112" s="141" t="s">
        <v>104</v>
      </c>
      <c r="G112" s="142">
        <v>119</v>
      </c>
      <c r="H112" s="142">
        <v>74</v>
      </c>
    </row>
    <row r="113" spans="1:8" x14ac:dyDescent="0.2">
      <c r="A113" s="140">
        <v>55</v>
      </c>
      <c r="B113" s="141" t="s">
        <v>185</v>
      </c>
      <c r="C113" s="141" t="s">
        <v>192</v>
      </c>
      <c r="D113" s="141" t="s">
        <v>193</v>
      </c>
      <c r="E113" s="141" t="s">
        <v>105</v>
      </c>
      <c r="F113" s="141" t="s">
        <v>108</v>
      </c>
      <c r="G113" s="142">
        <v>147</v>
      </c>
      <c r="H113" s="142">
        <v>74</v>
      </c>
    </row>
    <row r="114" spans="1:8" x14ac:dyDescent="0.2">
      <c r="A114" s="140">
        <v>56</v>
      </c>
      <c r="B114" s="141" t="s">
        <v>185</v>
      </c>
      <c r="C114" s="141" t="s">
        <v>194</v>
      </c>
      <c r="D114" s="141" t="s">
        <v>642</v>
      </c>
      <c r="E114" s="141" t="s">
        <v>103</v>
      </c>
      <c r="F114" s="141" t="s">
        <v>116</v>
      </c>
      <c r="G114" s="142">
        <v>201</v>
      </c>
      <c r="H114" s="142">
        <v>79</v>
      </c>
    </row>
    <row r="115" spans="1:8" x14ac:dyDescent="0.2">
      <c r="A115" s="140">
        <v>56</v>
      </c>
      <c r="B115" s="141" t="s">
        <v>185</v>
      </c>
      <c r="C115" s="141" t="s">
        <v>194</v>
      </c>
      <c r="D115" s="141" t="s">
        <v>642</v>
      </c>
      <c r="E115" s="141" t="s">
        <v>117</v>
      </c>
      <c r="F115" s="141" t="s">
        <v>123</v>
      </c>
      <c r="G115" s="142">
        <v>153</v>
      </c>
      <c r="H115" s="142">
        <v>79</v>
      </c>
    </row>
    <row r="116" spans="1:8" x14ac:dyDescent="0.2">
      <c r="A116" s="140">
        <v>56</v>
      </c>
      <c r="B116" s="141" t="s">
        <v>185</v>
      </c>
      <c r="C116" s="141" t="s">
        <v>194</v>
      </c>
      <c r="D116" s="141" t="s">
        <v>642</v>
      </c>
      <c r="E116" s="141" t="s">
        <v>124</v>
      </c>
      <c r="F116" s="141" t="s">
        <v>152</v>
      </c>
      <c r="G116" s="142">
        <v>169</v>
      </c>
      <c r="H116" s="142">
        <v>79</v>
      </c>
    </row>
    <row r="117" spans="1:8" x14ac:dyDescent="0.2">
      <c r="A117" s="140">
        <v>56</v>
      </c>
      <c r="B117" s="141" t="s">
        <v>185</v>
      </c>
      <c r="C117" s="141" t="s">
        <v>194</v>
      </c>
      <c r="D117" s="141" t="s">
        <v>642</v>
      </c>
      <c r="E117" s="141" t="s">
        <v>153</v>
      </c>
      <c r="F117" s="141" t="s">
        <v>108</v>
      </c>
      <c r="G117" s="142">
        <v>201</v>
      </c>
      <c r="H117" s="142">
        <v>79</v>
      </c>
    </row>
    <row r="118" spans="1:8" x14ac:dyDescent="0.2">
      <c r="A118" s="140">
        <v>427</v>
      </c>
      <c r="B118" s="141" t="s">
        <v>185</v>
      </c>
      <c r="C118" s="141" t="s">
        <v>643</v>
      </c>
      <c r="D118" s="141" t="s">
        <v>195</v>
      </c>
      <c r="E118" s="141" t="s">
        <v>103</v>
      </c>
      <c r="F118" s="141" t="s">
        <v>104</v>
      </c>
      <c r="G118" s="142">
        <v>115</v>
      </c>
      <c r="H118" s="142">
        <v>69</v>
      </c>
    </row>
    <row r="119" spans="1:8" x14ac:dyDescent="0.2">
      <c r="A119" s="140">
        <v>427</v>
      </c>
      <c r="B119" s="141" t="s">
        <v>185</v>
      </c>
      <c r="C119" s="141" t="s">
        <v>643</v>
      </c>
      <c r="D119" s="141" t="s">
        <v>195</v>
      </c>
      <c r="E119" s="141" t="s">
        <v>105</v>
      </c>
      <c r="F119" s="141" t="s">
        <v>125</v>
      </c>
      <c r="G119" s="142">
        <v>140</v>
      </c>
      <c r="H119" s="142">
        <v>69</v>
      </c>
    </row>
    <row r="120" spans="1:8" x14ac:dyDescent="0.2">
      <c r="A120" s="140">
        <v>427</v>
      </c>
      <c r="B120" s="141" t="s">
        <v>185</v>
      </c>
      <c r="C120" s="141" t="s">
        <v>643</v>
      </c>
      <c r="D120" s="141" t="s">
        <v>195</v>
      </c>
      <c r="E120" s="141" t="s">
        <v>126</v>
      </c>
      <c r="F120" s="141" t="s">
        <v>108</v>
      </c>
      <c r="G120" s="142">
        <v>115</v>
      </c>
      <c r="H120" s="142">
        <v>69</v>
      </c>
    </row>
    <row r="121" spans="1:8" x14ac:dyDescent="0.2">
      <c r="A121" s="140">
        <v>57</v>
      </c>
      <c r="B121" s="141" t="s">
        <v>185</v>
      </c>
      <c r="C121" s="141" t="s">
        <v>196</v>
      </c>
      <c r="D121" s="141" t="s">
        <v>197</v>
      </c>
      <c r="E121" s="141" t="s">
        <v>103</v>
      </c>
      <c r="F121" s="141" t="s">
        <v>104</v>
      </c>
      <c r="G121" s="142">
        <v>119</v>
      </c>
      <c r="H121" s="142">
        <v>74</v>
      </c>
    </row>
    <row r="122" spans="1:8" x14ac:dyDescent="0.2">
      <c r="A122" s="140">
        <v>57</v>
      </c>
      <c r="B122" s="141" t="s">
        <v>185</v>
      </c>
      <c r="C122" s="141" t="s">
        <v>196</v>
      </c>
      <c r="D122" s="141" t="s">
        <v>197</v>
      </c>
      <c r="E122" s="141" t="s">
        <v>105</v>
      </c>
      <c r="F122" s="141" t="s">
        <v>108</v>
      </c>
      <c r="G122" s="142">
        <v>179</v>
      </c>
      <c r="H122" s="142">
        <v>74</v>
      </c>
    </row>
    <row r="123" spans="1:8" x14ac:dyDescent="0.2">
      <c r="A123" s="140">
        <v>58</v>
      </c>
      <c r="B123" s="141" t="s">
        <v>185</v>
      </c>
      <c r="C123" s="141" t="s">
        <v>198</v>
      </c>
      <c r="D123" s="141" t="s">
        <v>199</v>
      </c>
      <c r="E123" s="141" t="s">
        <v>100</v>
      </c>
      <c r="F123" s="141" t="s">
        <v>100</v>
      </c>
      <c r="G123" s="142">
        <v>117</v>
      </c>
      <c r="H123" s="142">
        <v>69</v>
      </c>
    </row>
    <row r="124" spans="1:8" x14ac:dyDescent="0.2">
      <c r="A124" s="140">
        <v>493</v>
      </c>
      <c r="B124" s="141" t="s">
        <v>185</v>
      </c>
      <c r="C124" s="141" t="s">
        <v>674</v>
      </c>
      <c r="D124" s="141" t="s">
        <v>544</v>
      </c>
      <c r="E124" s="141" t="s">
        <v>103</v>
      </c>
      <c r="F124" s="141" t="s">
        <v>150</v>
      </c>
      <c r="G124" s="142">
        <v>164</v>
      </c>
      <c r="H124" s="142">
        <v>79</v>
      </c>
    </row>
    <row r="125" spans="1:8" x14ac:dyDescent="0.2">
      <c r="A125" s="140">
        <v>493</v>
      </c>
      <c r="B125" s="141" t="s">
        <v>185</v>
      </c>
      <c r="C125" s="141" t="s">
        <v>674</v>
      </c>
      <c r="D125" s="141" t="s">
        <v>544</v>
      </c>
      <c r="E125" s="141" t="s">
        <v>151</v>
      </c>
      <c r="F125" s="141" t="s">
        <v>152</v>
      </c>
      <c r="G125" s="142">
        <v>278</v>
      </c>
      <c r="H125" s="142">
        <v>79</v>
      </c>
    </row>
    <row r="126" spans="1:8" x14ac:dyDescent="0.2">
      <c r="A126" s="140">
        <v>493</v>
      </c>
      <c r="B126" s="141" t="s">
        <v>185</v>
      </c>
      <c r="C126" s="141" t="s">
        <v>674</v>
      </c>
      <c r="D126" s="141" t="s">
        <v>544</v>
      </c>
      <c r="E126" s="141" t="s">
        <v>153</v>
      </c>
      <c r="F126" s="141" t="s">
        <v>104</v>
      </c>
      <c r="G126" s="142">
        <v>121</v>
      </c>
      <c r="H126" s="142">
        <v>79</v>
      </c>
    </row>
    <row r="127" spans="1:8" x14ac:dyDescent="0.2">
      <c r="A127" s="140">
        <v>493</v>
      </c>
      <c r="B127" s="141" t="s">
        <v>185</v>
      </c>
      <c r="C127" s="141" t="s">
        <v>674</v>
      </c>
      <c r="D127" s="141" t="s">
        <v>544</v>
      </c>
      <c r="E127" s="141" t="s">
        <v>105</v>
      </c>
      <c r="F127" s="141" t="s">
        <v>108</v>
      </c>
      <c r="G127" s="142">
        <v>164</v>
      </c>
      <c r="H127" s="142">
        <v>79</v>
      </c>
    </row>
    <row r="128" spans="1:8" x14ac:dyDescent="0.2">
      <c r="A128" s="140">
        <v>61</v>
      </c>
      <c r="B128" s="141" t="s">
        <v>185</v>
      </c>
      <c r="C128" s="141" t="s">
        <v>200</v>
      </c>
      <c r="D128" s="141" t="s">
        <v>200</v>
      </c>
      <c r="E128" s="141" t="s">
        <v>103</v>
      </c>
      <c r="F128" s="141" t="s">
        <v>116</v>
      </c>
      <c r="G128" s="142">
        <v>150</v>
      </c>
      <c r="H128" s="142">
        <v>69</v>
      </c>
    </row>
    <row r="129" spans="1:8" x14ac:dyDescent="0.2">
      <c r="A129" s="140">
        <v>61</v>
      </c>
      <c r="B129" s="141" t="s">
        <v>185</v>
      </c>
      <c r="C129" s="141" t="s">
        <v>200</v>
      </c>
      <c r="D129" s="141" t="s">
        <v>200</v>
      </c>
      <c r="E129" s="141" t="s">
        <v>117</v>
      </c>
      <c r="F129" s="141" t="s">
        <v>104</v>
      </c>
      <c r="G129" s="142">
        <v>115</v>
      </c>
      <c r="H129" s="142">
        <v>69</v>
      </c>
    </row>
    <row r="130" spans="1:8" x14ac:dyDescent="0.2">
      <c r="A130" s="140">
        <v>61</v>
      </c>
      <c r="B130" s="141" t="s">
        <v>185</v>
      </c>
      <c r="C130" s="141" t="s">
        <v>200</v>
      </c>
      <c r="D130" s="141" t="s">
        <v>200</v>
      </c>
      <c r="E130" s="141" t="s">
        <v>105</v>
      </c>
      <c r="F130" s="141" t="s">
        <v>108</v>
      </c>
      <c r="G130" s="142">
        <v>150</v>
      </c>
      <c r="H130" s="142">
        <v>69</v>
      </c>
    </row>
    <row r="131" spans="1:8" x14ac:dyDescent="0.2">
      <c r="A131" s="140">
        <v>63</v>
      </c>
      <c r="B131" s="141" t="s">
        <v>185</v>
      </c>
      <c r="C131" s="141" t="s">
        <v>201</v>
      </c>
      <c r="D131" s="141" t="s">
        <v>202</v>
      </c>
      <c r="E131" s="141" t="s">
        <v>103</v>
      </c>
      <c r="F131" s="141" t="s">
        <v>150</v>
      </c>
      <c r="G131" s="142">
        <v>185</v>
      </c>
      <c r="H131" s="142">
        <v>79</v>
      </c>
    </row>
    <row r="132" spans="1:8" x14ac:dyDescent="0.2">
      <c r="A132" s="140">
        <v>63</v>
      </c>
      <c r="B132" s="141" t="s">
        <v>185</v>
      </c>
      <c r="C132" s="141" t="s">
        <v>201</v>
      </c>
      <c r="D132" s="141" t="s">
        <v>202</v>
      </c>
      <c r="E132" s="141" t="s">
        <v>151</v>
      </c>
      <c r="F132" s="141" t="s">
        <v>152</v>
      </c>
      <c r="G132" s="142">
        <v>332</v>
      </c>
      <c r="H132" s="142">
        <v>79</v>
      </c>
    </row>
    <row r="133" spans="1:8" x14ac:dyDescent="0.2">
      <c r="A133" s="140">
        <v>63</v>
      </c>
      <c r="B133" s="141" t="s">
        <v>185</v>
      </c>
      <c r="C133" s="141" t="s">
        <v>201</v>
      </c>
      <c r="D133" s="141" t="s">
        <v>202</v>
      </c>
      <c r="E133" s="141" t="s">
        <v>153</v>
      </c>
      <c r="F133" s="141" t="s">
        <v>104</v>
      </c>
      <c r="G133" s="142">
        <v>150</v>
      </c>
      <c r="H133" s="142">
        <v>79</v>
      </c>
    </row>
    <row r="134" spans="1:8" x14ac:dyDescent="0.2">
      <c r="A134" s="140">
        <v>63</v>
      </c>
      <c r="B134" s="141" t="s">
        <v>185</v>
      </c>
      <c r="C134" s="141" t="s">
        <v>201</v>
      </c>
      <c r="D134" s="141" t="s">
        <v>202</v>
      </c>
      <c r="E134" s="141" t="s">
        <v>105</v>
      </c>
      <c r="F134" s="141" t="s">
        <v>108</v>
      </c>
      <c r="G134" s="142">
        <v>185</v>
      </c>
      <c r="H134" s="142">
        <v>79</v>
      </c>
    </row>
    <row r="135" spans="1:8" x14ac:dyDescent="0.2">
      <c r="A135" s="140">
        <v>64</v>
      </c>
      <c r="B135" s="141" t="s">
        <v>185</v>
      </c>
      <c r="C135" s="141" t="s">
        <v>203</v>
      </c>
      <c r="D135" s="141" t="s">
        <v>204</v>
      </c>
      <c r="E135" s="141" t="s">
        <v>103</v>
      </c>
      <c r="F135" s="141" t="s">
        <v>150</v>
      </c>
      <c r="G135" s="142">
        <v>158</v>
      </c>
      <c r="H135" s="142">
        <v>79</v>
      </c>
    </row>
    <row r="136" spans="1:8" x14ac:dyDescent="0.2">
      <c r="A136" s="140">
        <v>64</v>
      </c>
      <c r="B136" s="141" t="s">
        <v>185</v>
      </c>
      <c r="C136" s="141" t="s">
        <v>203</v>
      </c>
      <c r="D136" s="141" t="s">
        <v>204</v>
      </c>
      <c r="E136" s="141" t="s">
        <v>151</v>
      </c>
      <c r="F136" s="141" t="s">
        <v>152</v>
      </c>
      <c r="G136" s="142">
        <v>233</v>
      </c>
      <c r="H136" s="142">
        <v>79</v>
      </c>
    </row>
    <row r="137" spans="1:8" x14ac:dyDescent="0.2">
      <c r="A137" s="140">
        <v>64</v>
      </c>
      <c r="B137" s="141" t="s">
        <v>185</v>
      </c>
      <c r="C137" s="141" t="s">
        <v>203</v>
      </c>
      <c r="D137" s="141" t="s">
        <v>204</v>
      </c>
      <c r="E137" s="141" t="s">
        <v>153</v>
      </c>
      <c r="F137" s="141" t="s">
        <v>104</v>
      </c>
      <c r="G137" s="142">
        <v>113</v>
      </c>
      <c r="H137" s="142">
        <v>79</v>
      </c>
    </row>
    <row r="138" spans="1:8" x14ac:dyDescent="0.2">
      <c r="A138" s="140">
        <v>64</v>
      </c>
      <c r="B138" s="141" t="s">
        <v>185</v>
      </c>
      <c r="C138" s="141" t="s">
        <v>203</v>
      </c>
      <c r="D138" s="141" t="s">
        <v>204</v>
      </c>
      <c r="E138" s="141" t="s">
        <v>105</v>
      </c>
      <c r="F138" s="141" t="s">
        <v>108</v>
      </c>
      <c r="G138" s="142">
        <v>158</v>
      </c>
      <c r="H138" s="142">
        <v>79</v>
      </c>
    </row>
    <row r="139" spans="1:8" x14ac:dyDescent="0.2">
      <c r="A139" s="140">
        <v>65</v>
      </c>
      <c r="B139" s="141" t="s">
        <v>185</v>
      </c>
      <c r="C139" s="141" t="s">
        <v>205</v>
      </c>
      <c r="D139" s="141" t="s">
        <v>206</v>
      </c>
      <c r="E139" s="141" t="s">
        <v>103</v>
      </c>
      <c r="F139" s="141" t="s">
        <v>150</v>
      </c>
      <c r="G139" s="142">
        <v>197</v>
      </c>
      <c r="H139" s="142">
        <v>79</v>
      </c>
    </row>
    <row r="140" spans="1:8" x14ac:dyDescent="0.2">
      <c r="A140" s="140">
        <v>65</v>
      </c>
      <c r="B140" s="141" t="s">
        <v>185</v>
      </c>
      <c r="C140" s="141" t="s">
        <v>205</v>
      </c>
      <c r="D140" s="141" t="s">
        <v>206</v>
      </c>
      <c r="E140" s="141" t="s">
        <v>151</v>
      </c>
      <c r="F140" s="141" t="s">
        <v>152</v>
      </c>
      <c r="G140" s="142">
        <v>418</v>
      </c>
      <c r="H140" s="142">
        <v>79</v>
      </c>
    </row>
    <row r="141" spans="1:8" x14ac:dyDescent="0.2">
      <c r="A141" s="140">
        <v>65</v>
      </c>
      <c r="B141" s="141" t="s">
        <v>185</v>
      </c>
      <c r="C141" s="141" t="s">
        <v>205</v>
      </c>
      <c r="D141" s="141" t="s">
        <v>206</v>
      </c>
      <c r="E141" s="141" t="s">
        <v>153</v>
      </c>
      <c r="F141" s="141" t="s">
        <v>108</v>
      </c>
      <c r="G141" s="142">
        <v>197</v>
      </c>
      <c r="H141" s="142">
        <v>79</v>
      </c>
    </row>
    <row r="142" spans="1:8" x14ac:dyDescent="0.2">
      <c r="A142" s="140">
        <v>66</v>
      </c>
      <c r="B142" s="141" t="s">
        <v>185</v>
      </c>
      <c r="C142" s="141" t="s">
        <v>207</v>
      </c>
      <c r="D142" s="141" t="s">
        <v>208</v>
      </c>
      <c r="E142" s="141" t="s">
        <v>103</v>
      </c>
      <c r="F142" s="141" t="s">
        <v>150</v>
      </c>
      <c r="G142" s="142">
        <v>208</v>
      </c>
      <c r="H142" s="142">
        <v>79</v>
      </c>
    </row>
    <row r="143" spans="1:8" x14ac:dyDescent="0.2">
      <c r="A143" s="140">
        <v>66</v>
      </c>
      <c r="B143" s="141" t="s">
        <v>185</v>
      </c>
      <c r="C143" s="141" t="s">
        <v>207</v>
      </c>
      <c r="D143" s="141" t="s">
        <v>208</v>
      </c>
      <c r="E143" s="141" t="s">
        <v>151</v>
      </c>
      <c r="F143" s="141" t="s">
        <v>152</v>
      </c>
      <c r="G143" s="142">
        <v>485</v>
      </c>
      <c r="H143" s="142">
        <v>79</v>
      </c>
    </row>
    <row r="144" spans="1:8" x14ac:dyDescent="0.2">
      <c r="A144" s="140">
        <v>66</v>
      </c>
      <c r="B144" s="141" t="s">
        <v>185</v>
      </c>
      <c r="C144" s="141" t="s">
        <v>207</v>
      </c>
      <c r="D144" s="141" t="s">
        <v>208</v>
      </c>
      <c r="E144" s="141" t="s">
        <v>153</v>
      </c>
      <c r="F144" s="141" t="s">
        <v>108</v>
      </c>
      <c r="G144" s="142">
        <v>208</v>
      </c>
      <c r="H144" s="142">
        <v>79</v>
      </c>
    </row>
    <row r="145" spans="1:8" x14ac:dyDescent="0.2">
      <c r="A145" s="140">
        <v>67</v>
      </c>
      <c r="B145" s="141" t="s">
        <v>209</v>
      </c>
      <c r="C145" s="141" t="s">
        <v>210</v>
      </c>
      <c r="D145" s="141" t="s">
        <v>211</v>
      </c>
      <c r="E145" s="141" t="s">
        <v>100</v>
      </c>
      <c r="F145" s="141" t="s">
        <v>100</v>
      </c>
      <c r="G145" s="142">
        <v>139</v>
      </c>
      <c r="H145" s="142">
        <v>69</v>
      </c>
    </row>
    <row r="146" spans="1:8" x14ac:dyDescent="0.2">
      <c r="A146" s="140">
        <v>69</v>
      </c>
      <c r="B146" s="141" t="s">
        <v>209</v>
      </c>
      <c r="C146" s="141" t="s">
        <v>212</v>
      </c>
      <c r="D146" s="141" t="s">
        <v>212</v>
      </c>
      <c r="E146" s="141" t="s">
        <v>100</v>
      </c>
      <c r="F146" s="141" t="s">
        <v>100</v>
      </c>
      <c r="G146" s="142">
        <v>133</v>
      </c>
      <c r="H146" s="142">
        <v>69</v>
      </c>
    </row>
    <row r="147" spans="1:8" x14ac:dyDescent="0.2">
      <c r="A147" s="140">
        <v>71</v>
      </c>
      <c r="B147" s="141" t="s">
        <v>209</v>
      </c>
      <c r="C147" s="141" t="s">
        <v>213</v>
      </c>
      <c r="D147" s="141" t="s">
        <v>213</v>
      </c>
      <c r="E147" s="141" t="s">
        <v>100</v>
      </c>
      <c r="F147" s="141" t="s">
        <v>100</v>
      </c>
      <c r="G147" s="142">
        <v>126</v>
      </c>
      <c r="H147" s="142">
        <v>69</v>
      </c>
    </row>
    <row r="148" spans="1:8" x14ac:dyDescent="0.2">
      <c r="A148" s="140">
        <v>72</v>
      </c>
      <c r="B148" s="141" t="s">
        <v>209</v>
      </c>
      <c r="C148" s="141" t="s">
        <v>214</v>
      </c>
      <c r="D148" s="141" t="s">
        <v>215</v>
      </c>
      <c r="E148" s="141" t="s">
        <v>100</v>
      </c>
      <c r="F148" s="141" t="s">
        <v>100</v>
      </c>
      <c r="G148" s="142">
        <v>125</v>
      </c>
      <c r="H148" s="142">
        <v>69</v>
      </c>
    </row>
    <row r="149" spans="1:8" x14ac:dyDescent="0.2">
      <c r="A149" s="140">
        <v>75</v>
      </c>
      <c r="B149" s="141" t="s">
        <v>216</v>
      </c>
      <c r="C149" s="141" t="s">
        <v>217</v>
      </c>
      <c r="D149" s="141" t="s">
        <v>623</v>
      </c>
      <c r="E149" s="141" t="s">
        <v>103</v>
      </c>
      <c r="F149" s="141" t="s">
        <v>116</v>
      </c>
      <c r="G149" s="142">
        <v>261</v>
      </c>
      <c r="H149" s="142">
        <v>79</v>
      </c>
    </row>
    <row r="150" spans="1:8" x14ac:dyDescent="0.2">
      <c r="A150" s="140">
        <v>75</v>
      </c>
      <c r="B150" s="141" t="s">
        <v>216</v>
      </c>
      <c r="C150" s="141" t="s">
        <v>217</v>
      </c>
      <c r="D150" s="141" t="s">
        <v>623</v>
      </c>
      <c r="E150" s="141" t="s">
        <v>117</v>
      </c>
      <c r="F150" s="141" t="s">
        <v>715</v>
      </c>
      <c r="G150" s="142">
        <v>193</v>
      </c>
      <c r="H150" s="142">
        <v>79</v>
      </c>
    </row>
    <row r="151" spans="1:8" x14ac:dyDescent="0.2">
      <c r="A151" s="140">
        <v>75</v>
      </c>
      <c r="B151" s="141" t="s">
        <v>216</v>
      </c>
      <c r="C151" s="141" t="s">
        <v>217</v>
      </c>
      <c r="D151" s="141" t="s">
        <v>623</v>
      </c>
      <c r="E151" s="141" t="s">
        <v>118</v>
      </c>
      <c r="F151" s="141" t="s">
        <v>147</v>
      </c>
      <c r="G151" s="142">
        <v>258</v>
      </c>
      <c r="H151" s="142">
        <v>79</v>
      </c>
    </row>
    <row r="152" spans="1:8" x14ac:dyDescent="0.2">
      <c r="A152" s="140">
        <v>75</v>
      </c>
      <c r="B152" s="141" t="s">
        <v>216</v>
      </c>
      <c r="C152" s="141" t="s">
        <v>217</v>
      </c>
      <c r="D152" s="141" t="s">
        <v>623</v>
      </c>
      <c r="E152" s="141" t="s">
        <v>148</v>
      </c>
      <c r="F152" s="141" t="s">
        <v>125</v>
      </c>
      <c r="G152" s="142">
        <v>176</v>
      </c>
      <c r="H152" s="142">
        <v>79</v>
      </c>
    </row>
    <row r="153" spans="1:8" x14ac:dyDescent="0.2">
      <c r="A153" s="140">
        <v>75</v>
      </c>
      <c r="B153" s="141" t="s">
        <v>216</v>
      </c>
      <c r="C153" s="141" t="s">
        <v>217</v>
      </c>
      <c r="D153" s="141" t="s">
        <v>623</v>
      </c>
      <c r="E153" s="141" t="s">
        <v>126</v>
      </c>
      <c r="F153" s="141" t="s">
        <v>108</v>
      </c>
      <c r="G153" s="142">
        <v>261</v>
      </c>
      <c r="H153" s="142">
        <v>79</v>
      </c>
    </row>
    <row r="154" spans="1:8" x14ac:dyDescent="0.2">
      <c r="A154" s="140">
        <v>77</v>
      </c>
      <c r="B154" s="141" t="s">
        <v>218</v>
      </c>
      <c r="C154" s="141" t="s">
        <v>220</v>
      </c>
      <c r="D154" s="141" t="s">
        <v>221</v>
      </c>
      <c r="E154" s="141" t="s">
        <v>103</v>
      </c>
      <c r="F154" s="141" t="s">
        <v>119</v>
      </c>
      <c r="G154" s="142">
        <v>120</v>
      </c>
      <c r="H154" s="142">
        <v>64</v>
      </c>
    </row>
    <row r="155" spans="1:8" x14ac:dyDescent="0.2">
      <c r="A155" s="140">
        <v>77</v>
      </c>
      <c r="B155" s="141" t="s">
        <v>218</v>
      </c>
      <c r="C155" s="141" t="s">
        <v>220</v>
      </c>
      <c r="D155" s="141" t="s">
        <v>221</v>
      </c>
      <c r="E155" s="141" t="s">
        <v>120</v>
      </c>
      <c r="F155" s="141" t="s">
        <v>147</v>
      </c>
      <c r="G155" s="142">
        <v>180</v>
      </c>
      <c r="H155" s="142">
        <v>64</v>
      </c>
    </row>
    <row r="156" spans="1:8" x14ac:dyDescent="0.2">
      <c r="A156" s="140">
        <v>77</v>
      </c>
      <c r="B156" s="141" t="s">
        <v>218</v>
      </c>
      <c r="C156" s="141" t="s">
        <v>220</v>
      </c>
      <c r="D156" s="141" t="s">
        <v>221</v>
      </c>
      <c r="E156" s="141" t="s">
        <v>148</v>
      </c>
      <c r="F156" s="141" t="s">
        <v>125</v>
      </c>
      <c r="G156" s="142">
        <v>279</v>
      </c>
      <c r="H156" s="142">
        <v>64</v>
      </c>
    </row>
    <row r="157" spans="1:8" x14ac:dyDescent="0.2">
      <c r="A157" s="140">
        <v>77</v>
      </c>
      <c r="B157" s="141" t="s">
        <v>218</v>
      </c>
      <c r="C157" s="141" t="s">
        <v>220</v>
      </c>
      <c r="D157" s="141" t="s">
        <v>221</v>
      </c>
      <c r="E157" s="141" t="s">
        <v>126</v>
      </c>
      <c r="F157" s="141" t="s">
        <v>108</v>
      </c>
      <c r="G157" s="142">
        <v>120</v>
      </c>
      <c r="H157" s="142">
        <v>64</v>
      </c>
    </row>
    <row r="158" spans="1:8" x14ac:dyDescent="0.2">
      <c r="A158" s="140">
        <v>78</v>
      </c>
      <c r="B158" s="141" t="s">
        <v>218</v>
      </c>
      <c r="C158" s="141" t="s">
        <v>222</v>
      </c>
      <c r="D158" s="141" t="s">
        <v>223</v>
      </c>
      <c r="E158" s="141" t="s">
        <v>100</v>
      </c>
      <c r="F158" s="141" t="s">
        <v>100</v>
      </c>
      <c r="G158" s="142">
        <v>131</v>
      </c>
      <c r="H158" s="142">
        <v>64</v>
      </c>
    </row>
    <row r="159" spans="1:8" x14ac:dyDescent="0.2">
      <c r="A159" s="140">
        <v>99</v>
      </c>
      <c r="B159" s="141" t="s">
        <v>224</v>
      </c>
      <c r="C159" s="141" t="s">
        <v>225</v>
      </c>
      <c r="D159" s="141" t="s">
        <v>631</v>
      </c>
      <c r="E159" s="141" t="s">
        <v>103</v>
      </c>
      <c r="F159" s="141" t="s">
        <v>150</v>
      </c>
      <c r="G159" s="142">
        <v>161</v>
      </c>
      <c r="H159" s="142">
        <v>69</v>
      </c>
    </row>
    <row r="160" spans="1:8" x14ac:dyDescent="0.2">
      <c r="A160" s="140">
        <v>99</v>
      </c>
      <c r="B160" s="141" t="s">
        <v>224</v>
      </c>
      <c r="C160" s="141" t="s">
        <v>225</v>
      </c>
      <c r="D160" s="141" t="s">
        <v>631</v>
      </c>
      <c r="E160" s="141" t="s">
        <v>151</v>
      </c>
      <c r="F160" s="141" t="s">
        <v>119</v>
      </c>
      <c r="G160" s="142">
        <v>255</v>
      </c>
      <c r="H160" s="142">
        <v>69</v>
      </c>
    </row>
    <row r="161" spans="1:8" x14ac:dyDescent="0.2">
      <c r="A161" s="140">
        <v>99</v>
      </c>
      <c r="B161" s="141" t="s">
        <v>224</v>
      </c>
      <c r="C161" s="141" t="s">
        <v>225</v>
      </c>
      <c r="D161" s="141" t="s">
        <v>631</v>
      </c>
      <c r="E161" s="141" t="s">
        <v>120</v>
      </c>
      <c r="F161" s="141" t="s">
        <v>108</v>
      </c>
      <c r="G161" s="142">
        <v>161</v>
      </c>
      <c r="H161" s="142">
        <v>69</v>
      </c>
    </row>
    <row r="162" spans="1:8" x14ac:dyDescent="0.2">
      <c r="A162" s="140">
        <v>80</v>
      </c>
      <c r="B162" s="141" t="s">
        <v>224</v>
      </c>
      <c r="C162" s="141" t="s">
        <v>226</v>
      </c>
      <c r="D162" s="141" t="s">
        <v>227</v>
      </c>
      <c r="E162" s="141" t="s">
        <v>103</v>
      </c>
      <c r="F162" s="141" t="s">
        <v>130</v>
      </c>
      <c r="G162" s="142">
        <v>152</v>
      </c>
      <c r="H162" s="142">
        <v>64</v>
      </c>
    </row>
    <row r="163" spans="1:8" x14ac:dyDescent="0.2">
      <c r="A163" s="140">
        <v>80</v>
      </c>
      <c r="B163" s="141" t="s">
        <v>224</v>
      </c>
      <c r="C163" s="141" t="s">
        <v>226</v>
      </c>
      <c r="D163" s="141" t="s">
        <v>227</v>
      </c>
      <c r="E163" s="141" t="s">
        <v>131</v>
      </c>
      <c r="F163" s="141" t="s">
        <v>152</v>
      </c>
      <c r="G163" s="142">
        <v>222</v>
      </c>
      <c r="H163" s="142">
        <v>64</v>
      </c>
    </row>
    <row r="164" spans="1:8" x14ac:dyDescent="0.2">
      <c r="A164" s="140">
        <v>80</v>
      </c>
      <c r="B164" s="141" t="s">
        <v>224</v>
      </c>
      <c r="C164" s="141" t="s">
        <v>226</v>
      </c>
      <c r="D164" s="141" t="s">
        <v>227</v>
      </c>
      <c r="E164" s="141" t="s">
        <v>153</v>
      </c>
      <c r="F164" s="141" t="s">
        <v>108</v>
      </c>
      <c r="G164" s="142">
        <v>152</v>
      </c>
      <c r="H164" s="142">
        <v>64</v>
      </c>
    </row>
    <row r="165" spans="1:8" x14ac:dyDescent="0.2">
      <c r="A165" s="140">
        <v>81</v>
      </c>
      <c r="B165" s="141" t="s">
        <v>224</v>
      </c>
      <c r="C165" s="141" t="s">
        <v>228</v>
      </c>
      <c r="D165" s="141" t="s">
        <v>229</v>
      </c>
      <c r="E165" s="141" t="s">
        <v>103</v>
      </c>
      <c r="F165" s="141" t="s">
        <v>130</v>
      </c>
      <c r="G165" s="142">
        <v>163</v>
      </c>
      <c r="H165" s="142">
        <v>74</v>
      </c>
    </row>
    <row r="166" spans="1:8" x14ac:dyDescent="0.2">
      <c r="A166" s="140">
        <v>81</v>
      </c>
      <c r="B166" s="141" t="s">
        <v>224</v>
      </c>
      <c r="C166" s="141" t="s">
        <v>228</v>
      </c>
      <c r="D166" s="141" t="s">
        <v>229</v>
      </c>
      <c r="E166" s="141" t="s">
        <v>131</v>
      </c>
      <c r="F166" s="141" t="s">
        <v>152</v>
      </c>
      <c r="G166" s="142">
        <v>213</v>
      </c>
      <c r="H166" s="142">
        <v>74</v>
      </c>
    </row>
    <row r="167" spans="1:8" x14ac:dyDescent="0.2">
      <c r="A167" s="140">
        <v>81</v>
      </c>
      <c r="B167" s="141" t="s">
        <v>224</v>
      </c>
      <c r="C167" s="141" t="s">
        <v>228</v>
      </c>
      <c r="D167" s="141" t="s">
        <v>229</v>
      </c>
      <c r="E167" s="141" t="s">
        <v>153</v>
      </c>
      <c r="F167" s="141" t="s">
        <v>108</v>
      </c>
      <c r="G167" s="142">
        <v>163</v>
      </c>
      <c r="H167" s="142">
        <v>74</v>
      </c>
    </row>
    <row r="168" spans="1:8" x14ac:dyDescent="0.2">
      <c r="A168" s="140">
        <v>82</v>
      </c>
      <c r="B168" s="141" t="s">
        <v>224</v>
      </c>
      <c r="C168" s="141" t="s">
        <v>230</v>
      </c>
      <c r="D168" s="141" t="s">
        <v>231</v>
      </c>
      <c r="E168" s="141" t="s">
        <v>103</v>
      </c>
      <c r="F168" s="141" t="s">
        <v>130</v>
      </c>
      <c r="G168" s="142">
        <v>125</v>
      </c>
      <c r="H168" s="142">
        <v>69</v>
      </c>
    </row>
    <row r="169" spans="1:8" x14ac:dyDescent="0.2">
      <c r="A169" s="140">
        <v>82</v>
      </c>
      <c r="B169" s="141" t="s">
        <v>224</v>
      </c>
      <c r="C169" s="141" t="s">
        <v>230</v>
      </c>
      <c r="D169" s="141" t="s">
        <v>231</v>
      </c>
      <c r="E169" s="141" t="s">
        <v>131</v>
      </c>
      <c r="F169" s="141" t="s">
        <v>152</v>
      </c>
      <c r="G169" s="142">
        <v>170</v>
      </c>
      <c r="H169" s="142">
        <v>69</v>
      </c>
    </row>
    <row r="170" spans="1:8" x14ac:dyDescent="0.2">
      <c r="A170" s="140">
        <v>82</v>
      </c>
      <c r="B170" s="141" t="s">
        <v>224</v>
      </c>
      <c r="C170" s="141" t="s">
        <v>230</v>
      </c>
      <c r="D170" s="141" t="s">
        <v>231</v>
      </c>
      <c r="E170" s="141" t="s">
        <v>153</v>
      </c>
      <c r="F170" s="141" t="s">
        <v>106</v>
      </c>
      <c r="G170" s="142">
        <v>140</v>
      </c>
      <c r="H170" s="142">
        <v>69</v>
      </c>
    </row>
    <row r="171" spans="1:8" x14ac:dyDescent="0.2">
      <c r="A171" s="140">
        <v>82</v>
      </c>
      <c r="B171" s="141" t="s">
        <v>224</v>
      </c>
      <c r="C171" s="141" t="s">
        <v>230</v>
      </c>
      <c r="D171" s="141" t="s">
        <v>231</v>
      </c>
      <c r="E171" s="141" t="s">
        <v>107</v>
      </c>
      <c r="F171" s="141" t="s">
        <v>108</v>
      </c>
      <c r="G171" s="142">
        <v>125</v>
      </c>
      <c r="H171" s="142">
        <v>69</v>
      </c>
    </row>
    <row r="172" spans="1:8" x14ac:dyDescent="0.2">
      <c r="A172" s="140">
        <v>84</v>
      </c>
      <c r="B172" s="141" t="s">
        <v>224</v>
      </c>
      <c r="C172" s="141" t="s">
        <v>232</v>
      </c>
      <c r="D172" s="141" t="s">
        <v>233</v>
      </c>
      <c r="E172" s="141" t="s">
        <v>103</v>
      </c>
      <c r="F172" s="141" t="s">
        <v>123</v>
      </c>
      <c r="G172" s="142">
        <v>190</v>
      </c>
      <c r="H172" s="142">
        <v>69</v>
      </c>
    </row>
    <row r="173" spans="1:8" x14ac:dyDescent="0.2">
      <c r="A173" s="140">
        <v>84</v>
      </c>
      <c r="B173" s="141" t="s">
        <v>224</v>
      </c>
      <c r="C173" s="141" t="s">
        <v>232</v>
      </c>
      <c r="D173" s="141" t="s">
        <v>233</v>
      </c>
      <c r="E173" s="141" t="s">
        <v>124</v>
      </c>
      <c r="F173" s="141" t="s">
        <v>119</v>
      </c>
      <c r="G173" s="142">
        <v>250</v>
      </c>
      <c r="H173" s="142">
        <v>69</v>
      </c>
    </row>
    <row r="174" spans="1:8" x14ac:dyDescent="0.2">
      <c r="A174" s="140">
        <v>84</v>
      </c>
      <c r="B174" s="141" t="s">
        <v>224</v>
      </c>
      <c r="C174" s="141" t="s">
        <v>232</v>
      </c>
      <c r="D174" s="141" t="s">
        <v>233</v>
      </c>
      <c r="E174" s="141" t="s">
        <v>120</v>
      </c>
      <c r="F174" s="141" t="s">
        <v>108</v>
      </c>
      <c r="G174" s="142">
        <v>158</v>
      </c>
      <c r="H174" s="142">
        <v>69</v>
      </c>
    </row>
    <row r="175" spans="1:8" x14ac:dyDescent="0.2">
      <c r="A175" s="140">
        <v>85</v>
      </c>
      <c r="B175" s="141" t="s">
        <v>224</v>
      </c>
      <c r="C175" s="141" t="s">
        <v>234</v>
      </c>
      <c r="D175" s="141" t="s">
        <v>235</v>
      </c>
      <c r="E175" s="141" t="s">
        <v>103</v>
      </c>
      <c r="F175" s="141" t="s">
        <v>150</v>
      </c>
      <c r="G175" s="142">
        <v>138</v>
      </c>
      <c r="H175" s="142">
        <v>64</v>
      </c>
    </row>
    <row r="176" spans="1:8" x14ac:dyDescent="0.2">
      <c r="A176" s="140">
        <v>85</v>
      </c>
      <c r="B176" s="141" t="s">
        <v>224</v>
      </c>
      <c r="C176" s="141" t="s">
        <v>234</v>
      </c>
      <c r="D176" s="141" t="s">
        <v>235</v>
      </c>
      <c r="E176" s="141" t="s">
        <v>151</v>
      </c>
      <c r="F176" s="141" t="s">
        <v>130</v>
      </c>
      <c r="G176" s="142">
        <v>201</v>
      </c>
      <c r="H176" s="142">
        <v>64</v>
      </c>
    </row>
    <row r="177" spans="1:8" x14ac:dyDescent="0.2">
      <c r="A177" s="140">
        <v>85</v>
      </c>
      <c r="B177" s="141" t="s">
        <v>224</v>
      </c>
      <c r="C177" s="141" t="s">
        <v>234</v>
      </c>
      <c r="D177" s="141" t="s">
        <v>235</v>
      </c>
      <c r="E177" s="141" t="s">
        <v>131</v>
      </c>
      <c r="F177" s="141" t="s">
        <v>152</v>
      </c>
      <c r="G177" s="142">
        <v>252</v>
      </c>
      <c r="H177" s="142">
        <v>64</v>
      </c>
    </row>
    <row r="178" spans="1:8" x14ac:dyDescent="0.2">
      <c r="A178" s="140">
        <v>85</v>
      </c>
      <c r="B178" s="141" t="s">
        <v>224</v>
      </c>
      <c r="C178" s="141" t="s">
        <v>234</v>
      </c>
      <c r="D178" s="141" t="s">
        <v>235</v>
      </c>
      <c r="E178" s="141" t="s">
        <v>153</v>
      </c>
      <c r="F178" s="141" t="s">
        <v>108</v>
      </c>
      <c r="G178" s="142">
        <v>138</v>
      </c>
      <c r="H178" s="142">
        <v>64</v>
      </c>
    </row>
    <row r="179" spans="1:8" x14ac:dyDescent="0.2">
      <c r="A179" s="140">
        <v>83</v>
      </c>
      <c r="B179" s="141" t="s">
        <v>224</v>
      </c>
      <c r="C179" s="141" t="s">
        <v>236</v>
      </c>
      <c r="D179" s="141" t="s">
        <v>644</v>
      </c>
      <c r="E179" s="141" t="s">
        <v>103</v>
      </c>
      <c r="F179" s="141" t="s">
        <v>116</v>
      </c>
      <c r="G179" s="142">
        <v>186</v>
      </c>
      <c r="H179" s="142">
        <v>69</v>
      </c>
    </row>
    <row r="180" spans="1:8" x14ac:dyDescent="0.2">
      <c r="A180" s="140">
        <v>83</v>
      </c>
      <c r="B180" s="141" t="s">
        <v>224</v>
      </c>
      <c r="C180" s="141" t="s">
        <v>236</v>
      </c>
      <c r="D180" s="141" t="s">
        <v>644</v>
      </c>
      <c r="E180" s="141" t="s">
        <v>117</v>
      </c>
      <c r="F180" s="141" t="s">
        <v>715</v>
      </c>
      <c r="G180" s="142">
        <v>109</v>
      </c>
      <c r="H180" s="142">
        <v>69</v>
      </c>
    </row>
    <row r="181" spans="1:8" x14ac:dyDescent="0.2">
      <c r="A181" s="140">
        <v>83</v>
      </c>
      <c r="B181" s="141" t="s">
        <v>224</v>
      </c>
      <c r="C181" s="141" t="s">
        <v>236</v>
      </c>
      <c r="D181" s="141" t="s">
        <v>644</v>
      </c>
      <c r="E181" s="141" t="s">
        <v>118</v>
      </c>
      <c r="F181" s="141" t="s">
        <v>104</v>
      </c>
      <c r="G181" s="142">
        <v>191</v>
      </c>
      <c r="H181" s="142">
        <v>69</v>
      </c>
    </row>
    <row r="182" spans="1:8" x14ac:dyDescent="0.2">
      <c r="A182" s="140">
        <v>83</v>
      </c>
      <c r="B182" s="141" t="s">
        <v>224</v>
      </c>
      <c r="C182" s="141" t="s">
        <v>236</v>
      </c>
      <c r="D182" s="141" t="s">
        <v>644</v>
      </c>
      <c r="E182" s="141" t="s">
        <v>105</v>
      </c>
      <c r="F182" s="141" t="s">
        <v>106</v>
      </c>
      <c r="G182" s="142">
        <v>305</v>
      </c>
      <c r="H182" s="142">
        <v>69</v>
      </c>
    </row>
    <row r="183" spans="1:8" x14ac:dyDescent="0.2">
      <c r="A183" s="140">
        <v>83</v>
      </c>
      <c r="B183" s="141" t="s">
        <v>224</v>
      </c>
      <c r="C183" s="141" t="s">
        <v>236</v>
      </c>
      <c r="D183" s="141" t="s">
        <v>644</v>
      </c>
      <c r="E183" s="141" t="s">
        <v>107</v>
      </c>
      <c r="F183" s="141" t="s">
        <v>108</v>
      </c>
      <c r="G183" s="142">
        <v>186</v>
      </c>
      <c r="H183" s="142">
        <v>69</v>
      </c>
    </row>
    <row r="184" spans="1:8" x14ac:dyDescent="0.2">
      <c r="A184" s="140">
        <v>89</v>
      </c>
      <c r="B184" s="141" t="s">
        <v>224</v>
      </c>
      <c r="C184" s="141" t="s">
        <v>237</v>
      </c>
      <c r="D184" s="141" t="s">
        <v>172</v>
      </c>
      <c r="E184" s="141" t="s">
        <v>103</v>
      </c>
      <c r="F184" s="141" t="s">
        <v>715</v>
      </c>
      <c r="G184" s="142">
        <v>130</v>
      </c>
      <c r="H184" s="142">
        <v>59</v>
      </c>
    </row>
    <row r="185" spans="1:8" x14ac:dyDescent="0.2">
      <c r="A185" s="140">
        <v>89</v>
      </c>
      <c r="B185" s="141" t="s">
        <v>224</v>
      </c>
      <c r="C185" s="141" t="s">
        <v>237</v>
      </c>
      <c r="D185" s="141" t="s">
        <v>172</v>
      </c>
      <c r="E185" s="141" t="s">
        <v>118</v>
      </c>
      <c r="F185" s="141" t="s">
        <v>104</v>
      </c>
      <c r="G185" s="142">
        <v>166</v>
      </c>
      <c r="H185" s="142">
        <v>59</v>
      </c>
    </row>
    <row r="186" spans="1:8" x14ac:dyDescent="0.2">
      <c r="A186" s="140">
        <v>89</v>
      </c>
      <c r="B186" s="141" t="s">
        <v>224</v>
      </c>
      <c r="C186" s="141" t="s">
        <v>237</v>
      </c>
      <c r="D186" s="141" t="s">
        <v>172</v>
      </c>
      <c r="E186" s="141" t="s">
        <v>105</v>
      </c>
      <c r="F186" s="141" t="s">
        <v>106</v>
      </c>
      <c r="G186" s="142">
        <v>252</v>
      </c>
      <c r="H186" s="142">
        <v>59</v>
      </c>
    </row>
    <row r="187" spans="1:8" x14ac:dyDescent="0.2">
      <c r="A187" s="140">
        <v>89</v>
      </c>
      <c r="B187" s="141" t="s">
        <v>224</v>
      </c>
      <c r="C187" s="141" t="s">
        <v>237</v>
      </c>
      <c r="D187" s="141" t="s">
        <v>172</v>
      </c>
      <c r="E187" s="141" t="s">
        <v>107</v>
      </c>
      <c r="F187" s="141" t="s">
        <v>108</v>
      </c>
      <c r="G187" s="142">
        <v>130</v>
      </c>
      <c r="H187" s="142">
        <v>59</v>
      </c>
    </row>
    <row r="188" spans="1:8" x14ac:dyDescent="0.2">
      <c r="A188" s="140">
        <v>91</v>
      </c>
      <c r="B188" s="141" t="s">
        <v>224</v>
      </c>
      <c r="C188" s="141" t="s">
        <v>238</v>
      </c>
      <c r="D188" s="141" t="s">
        <v>239</v>
      </c>
      <c r="E188" s="141" t="s">
        <v>103</v>
      </c>
      <c r="F188" s="141" t="s">
        <v>150</v>
      </c>
      <c r="G188" s="142">
        <v>289</v>
      </c>
      <c r="H188" s="142">
        <v>69</v>
      </c>
    </row>
    <row r="189" spans="1:8" x14ac:dyDescent="0.2">
      <c r="A189" s="140">
        <v>91</v>
      </c>
      <c r="B189" s="141" t="s">
        <v>224</v>
      </c>
      <c r="C189" s="141" t="s">
        <v>238</v>
      </c>
      <c r="D189" s="141" t="s">
        <v>239</v>
      </c>
      <c r="E189" s="141" t="s">
        <v>151</v>
      </c>
      <c r="F189" s="141" t="s">
        <v>119</v>
      </c>
      <c r="G189" s="142">
        <v>429</v>
      </c>
      <c r="H189" s="142">
        <v>69</v>
      </c>
    </row>
    <row r="190" spans="1:8" x14ac:dyDescent="0.2">
      <c r="A190" s="140">
        <v>91</v>
      </c>
      <c r="B190" s="141" t="s">
        <v>224</v>
      </c>
      <c r="C190" s="141" t="s">
        <v>238</v>
      </c>
      <c r="D190" s="141" t="s">
        <v>239</v>
      </c>
      <c r="E190" s="141" t="s">
        <v>120</v>
      </c>
      <c r="F190" s="141" t="s">
        <v>106</v>
      </c>
      <c r="G190" s="142">
        <v>329</v>
      </c>
      <c r="H190" s="142">
        <v>69</v>
      </c>
    </row>
    <row r="191" spans="1:8" x14ac:dyDescent="0.2">
      <c r="A191" s="140">
        <v>91</v>
      </c>
      <c r="B191" s="141" t="s">
        <v>224</v>
      </c>
      <c r="C191" s="141" t="s">
        <v>238</v>
      </c>
      <c r="D191" s="141" t="s">
        <v>239</v>
      </c>
      <c r="E191" s="141" t="s">
        <v>107</v>
      </c>
      <c r="F191" s="141" t="s">
        <v>108</v>
      </c>
      <c r="G191" s="142">
        <v>255</v>
      </c>
      <c r="H191" s="142">
        <v>69</v>
      </c>
    </row>
    <row r="192" spans="1:8" x14ac:dyDescent="0.2">
      <c r="A192" s="140">
        <v>95</v>
      </c>
      <c r="B192" s="141" t="s">
        <v>224</v>
      </c>
      <c r="C192" s="141" t="s">
        <v>241</v>
      </c>
      <c r="D192" s="141" t="s">
        <v>242</v>
      </c>
      <c r="E192" s="141" t="s">
        <v>103</v>
      </c>
      <c r="F192" s="141" t="s">
        <v>150</v>
      </c>
      <c r="G192" s="142">
        <v>169</v>
      </c>
      <c r="H192" s="142">
        <v>69</v>
      </c>
    </row>
    <row r="193" spans="1:8" x14ac:dyDescent="0.2">
      <c r="A193" s="140">
        <v>95</v>
      </c>
      <c r="B193" s="141" t="s">
        <v>224</v>
      </c>
      <c r="C193" s="141" t="s">
        <v>241</v>
      </c>
      <c r="D193" s="141" t="s">
        <v>242</v>
      </c>
      <c r="E193" s="141" t="s">
        <v>151</v>
      </c>
      <c r="F193" s="141" t="s">
        <v>152</v>
      </c>
      <c r="G193" s="142">
        <v>215</v>
      </c>
      <c r="H193" s="142">
        <v>69</v>
      </c>
    </row>
    <row r="194" spans="1:8" x14ac:dyDescent="0.2">
      <c r="A194" s="140">
        <v>95</v>
      </c>
      <c r="B194" s="141" t="s">
        <v>224</v>
      </c>
      <c r="C194" s="141" t="s">
        <v>241</v>
      </c>
      <c r="D194" s="141" t="s">
        <v>242</v>
      </c>
      <c r="E194" s="141" t="s">
        <v>153</v>
      </c>
      <c r="F194" s="141" t="s">
        <v>104</v>
      </c>
      <c r="G194" s="142">
        <v>199</v>
      </c>
      <c r="H194" s="142">
        <v>69</v>
      </c>
    </row>
    <row r="195" spans="1:8" x14ac:dyDescent="0.2">
      <c r="A195" s="140">
        <v>95</v>
      </c>
      <c r="B195" s="141" t="s">
        <v>224</v>
      </c>
      <c r="C195" s="141" t="s">
        <v>241</v>
      </c>
      <c r="D195" s="141" t="s">
        <v>242</v>
      </c>
      <c r="E195" s="141" t="s">
        <v>105</v>
      </c>
      <c r="F195" s="141" t="s">
        <v>108</v>
      </c>
      <c r="G195" s="142">
        <v>142</v>
      </c>
      <c r="H195" s="142">
        <v>69</v>
      </c>
    </row>
    <row r="196" spans="1:8" x14ac:dyDescent="0.2">
      <c r="A196" s="140">
        <v>96</v>
      </c>
      <c r="B196" s="141" t="s">
        <v>224</v>
      </c>
      <c r="C196" s="141" t="s">
        <v>243</v>
      </c>
      <c r="D196" s="141" t="s">
        <v>244</v>
      </c>
      <c r="E196" s="141" t="s">
        <v>103</v>
      </c>
      <c r="F196" s="141" t="s">
        <v>150</v>
      </c>
      <c r="G196" s="142">
        <v>169</v>
      </c>
      <c r="H196" s="142">
        <v>69</v>
      </c>
    </row>
    <row r="197" spans="1:8" x14ac:dyDescent="0.2">
      <c r="A197" s="140">
        <v>96</v>
      </c>
      <c r="B197" s="141" t="s">
        <v>224</v>
      </c>
      <c r="C197" s="141" t="s">
        <v>243</v>
      </c>
      <c r="D197" s="141" t="s">
        <v>244</v>
      </c>
      <c r="E197" s="141" t="s">
        <v>151</v>
      </c>
      <c r="F197" s="141" t="s">
        <v>130</v>
      </c>
      <c r="G197" s="142">
        <v>246</v>
      </c>
      <c r="H197" s="142">
        <v>69</v>
      </c>
    </row>
    <row r="198" spans="1:8" x14ac:dyDescent="0.2">
      <c r="A198" s="140">
        <v>96</v>
      </c>
      <c r="B198" s="141" t="s">
        <v>224</v>
      </c>
      <c r="C198" s="141" t="s">
        <v>243</v>
      </c>
      <c r="D198" s="141" t="s">
        <v>244</v>
      </c>
      <c r="E198" s="141" t="s">
        <v>131</v>
      </c>
      <c r="F198" s="141" t="s">
        <v>119</v>
      </c>
      <c r="G198" s="142">
        <v>316</v>
      </c>
      <c r="H198" s="142">
        <v>69</v>
      </c>
    </row>
    <row r="199" spans="1:8" x14ac:dyDescent="0.2">
      <c r="A199" s="140">
        <v>96</v>
      </c>
      <c r="B199" s="141" t="s">
        <v>224</v>
      </c>
      <c r="C199" s="141" t="s">
        <v>243</v>
      </c>
      <c r="D199" s="141" t="s">
        <v>244</v>
      </c>
      <c r="E199" s="141" t="s">
        <v>120</v>
      </c>
      <c r="F199" s="141" t="s">
        <v>108</v>
      </c>
      <c r="G199" s="142">
        <v>169</v>
      </c>
      <c r="H199" s="142">
        <v>69</v>
      </c>
    </row>
    <row r="200" spans="1:8" x14ac:dyDescent="0.2">
      <c r="A200" s="140">
        <v>98</v>
      </c>
      <c r="B200" s="141" t="s">
        <v>224</v>
      </c>
      <c r="C200" s="141" t="s">
        <v>245</v>
      </c>
      <c r="D200" s="141" t="s">
        <v>246</v>
      </c>
      <c r="E200" s="141" t="s">
        <v>103</v>
      </c>
      <c r="F200" s="141" t="s">
        <v>123</v>
      </c>
      <c r="G200" s="142">
        <v>140</v>
      </c>
      <c r="H200" s="142">
        <v>69</v>
      </c>
    </row>
    <row r="201" spans="1:8" x14ac:dyDescent="0.2">
      <c r="A201" s="140">
        <v>98</v>
      </c>
      <c r="B201" s="141" t="s">
        <v>224</v>
      </c>
      <c r="C201" s="141" t="s">
        <v>245</v>
      </c>
      <c r="D201" s="141" t="s">
        <v>246</v>
      </c>
      <c r="E201" s="141" t="s">
        <v>124</v>
      </c>
      <c r="F201" s="141" t="s">
        <v>152</v>
      </c>
      <c r="G201" s="142">
        <v>170</v>
      </c>
      <c r="H201" s="142">
        <v>69</v>
      </c>
    </row>
    <row r="202" spans="1:8" x14ac:dyDescent="0.2">
      <c r="A202" s="140">
        <v>98</v>
      </c>
      <c r="B202" s="141" t="s">
        <v>224</v>
      </c>
      <c r="C202" s="141" t="s">
        <v>245</v>
      </c>
      <c r="D202" s="141" t="s">
        <v>246</v>
      </c>
      <c r="E202" s="141" t="s">
        <v>153</v>
      </c>
      <c r="F202" s="141" t="s">
        <v>108</v>
      </c>
      <c r="G202" s="142">
        <v>140</v>
      </c>
      <c r="H202" s="142">
        <v>69</v>
      </c>
    </row>
    <row r="203" spans="1:8" x14ac:dyDescent="0.2">
      <c r="A203" s="140">
        <v>100</v>
      </c>
      <c r="B203" s="141" t="s">
        <v>224</v>
      </c>
      <c r="C203" s="141" t="s">
        <v>247</v>
      </c>
      <c r="D203" s="141" t="s">
        <v>248</v>
      </c>
      <c r="E203" s="141" t="s">
        <v>103</v>
      </c>
      <c r="F203" s="141" t="s">
        <v>715</v>
      </c>
      <c r="G203" s="142">
        <v>146</v>
      </c>
      <c r="H203" s="142">
        <v>64</v>
      </c>
    </row>
    <row r="204" spans="1:8" x14ac:dyDescent="0.2">
      <c r="A204" s="140">
        <v>100</v>
      </c>
      <c r="B204" s="141" t="s">
        <v>224</v>
      </c>
      <c r="C204" s="141" t="s">
        <v>247</v>
      </c>
      <c r="D204" s="141" t="s">
        <v>248</v>
      </c>
      <c r="E204" s="141" t="s">
        <v>118</v>
      </c>
      <c r="F204" s="141" t="s">
        <v>104</v>
      </c>
      <c r="G204" s="142">
        <v>165</v>
      </c>
      <c r="H204" s="142">
        <v>64</v>
      </c>
    </row>
    <row r="205" spans="1:8" x14ac:dyDescent="0.2">
      <c r="A205" s="140">
        <v>100</v>
      </c>
      <c r="B205" s="141" t="s">
        <v>224</v>
      </c>
      <c r="C205" s="141" t="s">
        <v>247</v>
      </c>
      <c r="D205" s="141" t="s">
        <v>248</v>
      </c>
      <c r="E205" s="141" t="s">
        <v>105</v>
      </c>
      <c r="F205" s="141" t="s">
        <v>106</v>
      </c>
      <c r="G205" s="142">
        <v>258</v>
      </c>
      <c r="H205" s="142">
        <v>64</v>
      </c>
    </row>
    <row r="206" spans="1:8" x14ac:dyDescent="0.2">
      <c r="A206" s="140">
        <v>100</v>
      </c>
      <c r="B206" s="141" t="s">
        <v>224</v>
      </c>
      <c r="C206" s="141" t="s">
        <v>247</v>
      </c>
      <c r="D206" s="141" t="s">
        <v>248</v>
      </c>
      <c r="E206" s="141" t="s">
        <v>107</v>
      </c>
      <c r="F206" s="141" t="s">
        <v>108</v>
      </c>
      <c r="G206" s="142">
        <v>146</v>
      </c>
      <c r="H206" s="142">
        <v>64</v>
      </c>
    </row>
    <row r="207" spans="1:8" x14ac:dyDescent="0.2">
      <c r="A207" s="140">
        <v>101</v>
      </c>
      <c r="B207" s="141" t="s">
        <v>224</v>
      </c>
      <c r="C207" s="141" t="s">
        <v>249</v>
      </c>
      <c r="D207" s="141" t="s">
        <v>250</v>
      </c>
      <c r="E207" s="141" t="s">
        <v>103</v>
      </c>
      <c r="F207" s="141" t="s">
        <v>715</v>
      </c>
      <c r="G207" s="142">
        <v>133</v>
      </c>
      <c r="H207" s="142">
        <v>64</v>
      </c>
    </row>
    <row r="208" spans="1:8" x14ac:dyDescent="0.2">
      <c r="A208" s="140">
        <v>101</v>
      </c>
      <c r="B208" s="141" t="s">
        <v>224</v>
      </c>
      <c r="C208" s="141" t="s">
        <v>249</v>
      </c>
      <c r="D208" s="141" t="s">
        <v>250</v>
      </c>
      <c r="E208" s="141" t="s">
        <v>118</v>
      </c>
      <c r="F208" s="141" t="s">
        <v>104</v>
      </c>
      <c r="G208" s="142">
        <v>156</v>
      </c>
      <c r="H208" s="142">
        <v>64</v>
      </c>
    </row>
    <row r="209" spans="1:8" x14ac:dyDescent="0.2">
      <c r="A209" s="140">
        <v>101</v>
      </c>
      <c r="B209" s="141" t="s">
        <v>224</v>
      </c>
      <c r="C209" s="141" t="s">
        <v>249</v>
      </c>
      <c r="D209" s="141" t="s">
        <v>250</v>
      </c>
      <c r="E209" s="141" t="s">
        <v>105</v>
      </c>
      <c r="F209" s="141" t="s">
        <v>106</v>
      </c>
      <c r="G209" s="142">
        <v>214</v>
      </c>
      <c r="H209" s="142">
        <v>64</v>
      </c>
    </row>
    <row r="210" spans="1:8" x14ac:dyDescent="0.2">
      <c r="A210" s="140">
        <v>101</v>
      </c>
      <c r="B210" s="141" t="s">
        <v>224</v>
      </c>
      <c r="C210" s="141" t="s">
        <v>249</v>
      </c>
      <c r="D210" s="141" t="s">
        <v>250</v>
      </c>
      <c r="E210" s="141" t="s">
        <v>107</v>
      </c>
      <c r="F210" s="141" t="s">
        <v>108</v>
      </c>
      <c r="G210" s="142">
        <v>133</v>
      </c>
      <c r="H210" s="142">
        <v>64</v>
      </c>
    </row>
    <row r="211" spans="1:8" x14ac:dyDescent="0.2">
      <c r="A211" s="140">
        <v>102</v>
      </c>
      <c r="B211" s="141" t="s">
        <v>224</v>
      </c>
      <c r="C211" s="141" t="s">
        <v>251</v>
      </c>
      <c r="D211" s="141" t="s">
        <v>252</v>
      </c>
      <c r="E211" s="141" t="s">
        <v>103</v>
      </c>
      <c r="F211" s="141" t="s">
        <v>130</v>
      </c>
      <c r="G211" s="142">
        <v>163</v>
      </c>
      <c r="H211" s="142">
        <v>64</v>
      </c>
    </row>
    <row r="212" spans="1:8" x14ac:dyDescent="0.2">
      <c r="A212" s="140">
        <v>102</v>
      </c>
      <c r="B212" s="141" t="s">
        <v>224</v>
      </c>
      <c r="C212" s="141" t="s">
        <v>251</v>
      </c>
      <c r="D212" s="141" t="s">
        <v>252</v>
      </c>
      <c r="E212" s="141" t="s">
        <v>131</v>
      </c>
      <c r="F212" s="141" t="s">
        <v>152</v>
      </c>
      <c r="G212" s="142">
        <v>215</v>
      </c>
      <c r="H212" s="142">
        <v>64</v>
      </c>
    </row>
    <row r="213" spans="1:8" x14ac:dyDescent="0.2">
      <c r="A213" s="140">
        <v>102</v>
      </c>
      <c r="B213" s="141" t="s">
        <v>224</v>
      </c>
      <c r="C213" s="141" t="s">
        <v>251</v>
      </c>
      <c r="D213" s="141" t="s">
        <v>252</v>
      </c>
      <c r="E213" s="141" t="s">
        <v>153</v>
      </c>
      <c r="F213" s="141" t="s">
        <v>108</v>
      </c>
      <c r="G213" s="142">
        <v>107</v>
      </c>
      <c r="H213" s="142">
        <v>64</v>
      </c>
    </row>
    <row r="214" spans="1:8" x14ac:dyDescent="0.2">
      <c r="A214" s="140">
        <v>103</v>
      </c>
      <c r="B214" s="141" t="s">
        <v>224</v>
      </c>
      <c r="C214" s="141" t="s">
        <v>253</v>
      </c>
      <c r="D214" s="141" t="s">
        <v>253</v>
      </c>
      <c r="E214" s="141" t="s">
        <v>103</v>
      </c>
      <c r="F214" s="141" t="s">
        <v>130</v>
      </c>
      <c r="G214" s="142">
        <v>167</v>
      </c>
      <c r="H214" s="142">
        <v>69</v>
      </c>
    </row>
    <row r="215" spans="1:8" x14ac:dyDescent="0.2">
      <c r="A215" s="140">
        <v>103</v>
      </c>
      <c r="B215" s="141" t="s">
        <v>224</v>
      </c>
      <c r="C215" s="141" t="s">
        <v>253</v>
      </c>
      <c r="D215" s="141" t="s">
        <v>253</v>
      </c>
      <c r="E215" s="141" t="s">
        <v>131</v>
      </c>
      <c r="F215" s="141" t="s">
        <v>119</v>
      </c>
      <c r="G215" s="142">
        <v>211</v>
      </c>
      <c r="H215" s="142">
        <v>69</v>
      </c>
    </row>
    <row r="216" spans="1:8" x14ac:dyDescent="0.2">
      <c r="A216" s="140">
        <v>103</v>
      </c>
      <c r="B216" s="141" t="s">
        <v>224</v>
      </c>
      <c r="C216" s="141" t="s">
        <v>253</v>
      </c>
      <c r="D216" s="141" t="s">
        <v>253</v>
      </c>
      <c r="E216" s="141" t="s">
        <v>120</v>
      </c>
      <c r="F216" s="141" t="s">
        <v>108</v>
      </c>
      <c r="G216" s="142">
        <v>130</v>
      </c>
      <c r="H216" s="142">
        <v>69</v>
      </c>
    </row>
    <row r="217" spans="1:8" x14ac:dyDescent="0.2">
      <c r="A217" s="140">
        <v>104</v>
      </c>
      <c r="B217" s="141" t="s">
        <v>224</v>
      </c>
      <c r="C217" s="141" t="s">
        <v>254</v>
      </c>
      <c r="D217" s="141" t="s">
        <v>255</v>
      </c>
      <c r="E217" s="141" t="s">
        <v>103</v>
      </c>
      <c r="F217" s="141" t="s">
        <v>130</v>
      </c>
      <c r="G217" s="142">
        <v>123</v>
      </c>
      <c r="H217" s="142">
        <v>64</v>
      </c>
    </row>
    <row r="218" spans="1:8" x14ac:dyDescent="0.2">
      <c r="A218" s="140">
        <v>104</v>
      </c>
      <c r="B218" s="141" t="s">
        <v>224</v>
      </c>
      <c r="C218" s="141" t="s">
        <v>254</v>
      </c>
      <c r="D218" s="141" t="s">
        <v>255</v>
      </c>
      <c r="E218" s="141" t="s">
        <v>131</v>
      </c>
      <c r="F218" s="141" t="s">
        <v>152</v>
      </c>
      <c r="G218" s="142">
        <v>208</v>
      </c>
      <c r="H218" s="142">
        <v>64</v>
      </c>
    </row>
    <row r="219" spans="1:8" x14ac:dyDescent="0.2">
      <c r="A219" s="140">
        <v>104</v>
      </c>
      <c r="B219" s="141" t="s">
        <v>224</v>
      </c>
      <c r="C219" s="141" t="s">
        <v>254</v>
      </c>
      <c r="D219" s="141" t="s">
        <v>255</v>
      </c>
      <c r="E219" s="141" t="s">
        <v>153</v>
      </c>
      <c r="F219" s="141" t="s">
        <v>108</v>
      </c>
      <c r="G219" s="142">
        <v>123</v>
      </c>
      <c r="H219" s="142">
        <v>64</v>
      </c>
    </row>
    <row r="220" spans="1:8" x14ac:dyDescent="0.2">
      <c r="A220" s="140">
        <v>105</v>
      </c>
      <c r="B220" s="141" t="s">
        <v>224</v>
      </c>
      <c r="C220" s="141" t="s">
        <v>256</v>
      </c>
      <c r="D220" s="141" t="s">
        <v>257</v>
      </c>
      <c r="E220" s="141" t="s">
        <v>103</v>
      </c>
      <c r="F220" s="141" t="s">
        <v>150</v>
      </c>
      <c r="G220" s="142">
        <v>148</v>
      </c>
      <c r="H220" s="142">
        <v>69</v>
      </c>
    </row>
    <row r="221" spans="1:8" x14ac:dyDescent="0.2">
      <c r="A221" s="140">
        <v>105</v>
      </c>
      <c r="B221" s="141" t="s">
        <v>224</v>
      </c>
      <c r="C221" s="141" t="s">
        <v>256</v>
      </c>
      <c r="D221" s="141" t="s">
        <v>257</v>
      </c>
      <c r="E221" s="141" t="s">
        <v>151</v>
      </c>
      <c r="F221" s="141" t="s">
        <v>152</v>
      </c>
      <c r="G221" s="142">
        <v>168</v>
      </c>
      <c r="H221" s="142">
        <v>69</v>
      </c>
    </row>
    <row r="222" spans="1:8" x14ac:dyDescent="0.2">
      <c r="A222" s="140">
        <v>105</v>
      </c>
      <c r="B222" s="141" t="s">
        <v>224</v>
      </c>
      <c r="C222" s="141" t="s">
        <v>256</v>
      </c>
      <c r="D222" s="141" t="s">
        <v>257</v>
      </c>
      <c r="E222" s="141" t="s">
        <v>153</v>
      </c>
      <c r="F222" s="141" t="s">
        <v>108</v>
      </c>
      <c r="G222" s="142">
        <v>148</v>
      </c>
      <c r="H222" s="142">
        <v>69</v>
      </c>
    </row>
    <row r="223" spans="1:8" x14ac:dyDescent="0.2">
      <c r="A223" s="140">
        <v>106</v>
      </c>
      <c r="B223" s="141" t="s">
        <v>224</v>
      </c>
      <c r="C223" s="141" t="s">
        <v>258</v>
      </c>
      <c r="D223" s="141" t="s">
        <v>259</v>
      </c>
      <c r="E223" s="141" t="s">
        <v>103</v>
      </c>
      <c r="F223" s="141" t="s">
        <v>130</v>
      </c>
      <c r="G223" s="142">
        <v>132</v>
      </c>
      <c r="H223" s="142">
        <v>69</v>
      </c>
    </row>
    <row r="224" spans="1:8" x14ac:dyDescent="0.2">
      <c r="A224" s="140">
        <v>106</v>
      </c>
      <c r="B224" s="141" t="s">
        <v>224</v>
      </c>
      <c r="C224" s="141" t="s">
        <v>258</v>
      </c>
      <c r="D224" s="141" t="s">
        <v>259</v>
      </c>
      <c r="E224" s="141" t="s">
        <v>131</v>
      </c>
      <c r="F224" s="141" t="s">
        <v>152</v>
      </c>
      <c r="G224" s="142">
        <v>215</v>
      </c>
      <c r="H224" s="142">
        <v>69</v>
      </c>
    </row>
    <row r="225" spans="1:8" x14ac:dyDescent="0.2">
      <c r="A225" s="140">
        <v>106</v>
      </c>
      <c r="B225" s="141" t="s">
        <v>224</v>
      </c>
      <c r="C225" s="141" t="s">
        <v>258</v>
      </c>
      <c r="D225" s="141" t="s">
        <v>259</v>
      </c>
      <c r="E225" s="141" t="s">
        <v>153</v>
      </c>
      <c r="F225" s="141" t="s">
        <v>108</v>
      </c>
      <c r="G225" s="142">
        <v>132</v>
      </c>
      <c r="H225" s="142">
        <v>69</v>
      </c>
    </row>
    <row r="226" spans="1:8" x14ac:dyDescent="0.2">
      <c r="A226" s="140">
        <v>107</v>
      </c>
      <c r="B226" s="141" t="s">
        <v>224</v>
      </c>
      <c r="C226" s="141" t="s">
        <v>260</v>
      </c>
      <c r="D226" s="141" t="s">
        <v>261</v>
      </c>
      <c r="E226" s="141" t="s">
        <v>103</v>
      </c>
      <c r="F226" s="141" t="s">
        <v>123</v>
      </c>
      <c r="G226" s="142">
        <v>111</v>
      </c>
      <c r="H226" s="142">
        <v>64</v>
      </c>
    </row>
    <row r="227" spans="1:8" x14ac:dyDescent="0.2">
      <c r="A227" s="140">
        <v>107</v>
      </c>
      <c r="B227" s="141" t="s">
        <v>224</v>
      </c>
      <c r="C227" s="141" t="s">
        <v>260</v>
      </c>
      <c r="D227" s="141" t="s">
        <v>261</v>
      </c>
      <c r="E227" s="141" t="s">
        <v>124</v>
      </c>
      <c r="F227" s="141" t="s">
        <v>152</v>
      </c>
      <c r="G227" s="142">
        <v>148</v>
      </c>
      <c r="H227" s="142">
        <v>64</v>
      </c>
    </row>
    <row r="228" spans="1:8" x14ac:dyDescent="0.2">
      <c r="A228" s="140">
        <v>107</v>
      </c>
      <c r="B228" s="141" t="s">
        <v>224</v>
      </c>
      <c r="C228" s="141" t="s">
        <v>260</v>
      </c>
      <c r="D228" s="141" t="s">
        <v>261</v>
      </c>
      <c r="E228" s="141" t="s">
        <v>153</v>
      </c>
      <c r="F228" s="141" t="s">
        <v>108</v>
      </c>
      <c r="G228" s="142">
        <v>111</v>
      </c>
      <c r="H228" s="142">
        <v>64</v>
      </c>
    </row>
    <row r="229" spans="1:8" x14ac:dyDescent="0.2">
      <c r="A229" s="140">
        <v>108</v>
      </c>
      <c r="B229" s="141" t="s">
        <v>224</v>
      </c>
      <c r="C229" s="141" t="s">
        <v>262</v>
      </c>
      <c r="D229" s="141" t="s">
        <v>645</v>
      </c>
      <c r="E229" s="141" t="s">
        <v>103</v>
      </c>
      <c r="F229" s="141" t="s">
        <v>123</v>
      </c>
      <c r="G229" s="142">
        <v>145</v>
      </c>
      <c r="H229" s="142">
        <v>69</v>
      </c>
    </row>
    <row r="230" spans="1:8" x14ac:dyDescent="0.2">
      <c r="A230" s="140">
        <v>108</v>
      </c>
      <c r="B230" s="141" t="s">
        <v>224</v>
      </c>
      <c r="C230" s="141" t="s">
        <v>262</v>
      </c>
      <c r="D230" s="141" t="s">
        <v>645</v>
      </c>
      <c r="E230" s="141" t="s">
        <v>124</v>
      </c>
      <c r="F230" s="141" t="s">
        <v>119</v>
      </c>
      <c r="G230" s="142">
        <v>192</v>
      </c>
      <c r="H230" s="142">
        <v>69</v>
      </c>
    </row>
    <row r="231" spans="1:8" x14ac:dyDescent="0.2">
      <c r="A231" s="140">
        <v>108</v>
      </c>
      <c r="B231" s="141" t="s">
        <v>224</v>
      </c>
      <c r="C231" s="141" t="s">
        <v>262</v>
      </c>
      <c r="D231" s="141" t="s">
        <v>645</v>
      </c>
      <c r="E231" s="141" t="s">
        <v>120</v>
      </c>
      <c r="F231" s="141" t="s">
        <v>108</v>
      </c>
      <c r="G231" s="142">
        <v>145</v>
      </c>
      <c r="H231" s="142">
        <v>69</v>
      </c>
    </row>
    <row r="232" spans="1:8" x14ac:dyDescent="0.2">
      <c r="A232" s="140">
        <v>109</v>
      </c>
      <c r="B232" s="141" t="s">
        <v>224</v>
      </c>
      <c r="C232" s="141" t="s">
        <v>263</v>
      </c>
      <c r="D232" s="141" t="s">
        <v>264</v>
      </c>
      <c r="E232" s="141" t="s">
        <v>103</v>
      </c>
      <c r="F232" s="141" t="s">
        <v>150</v>
      </c>
      <c r="G232" s="142">
        <v>192</v>
      </c>
      <c r="H232" s="142">
        <v>69</v>
      </c>
    </row>
    <row r="233" spans="1:8" x14ac:dyDescent="0.2">
      <c r="A233" s="140">
        <v>109</v>
      </c>
      <c r="B233" s="141" t="s">
        <v>224</v>
      </c>
      <c r="C233" s="141" t="s">
        <v>263</v>
      </c>
      <c r="D233" s="141" t="s">
        <v>264</v>
      </c>
      <c r="E233" s="141" t="s">
        <v>151</v>
      </c>
      <c r="F233" s="141" t="s">
        <v>119</v>
      </c>
      <c r="G233" s="142">
        <v>294</v>
      </c>
      <c r="H233" s="142">
        <v>69</v>
      </c>
    </row>
    <row r="234" spans="1:8" x14ac:dyDescent="0.2">
      <c r="A234" s="140">
        <v>109</v>
      </c>
      <c r="B234" s="141" t="s">
        <v>224</v>
      </c>
      <c r="C234" s="141" t="s">
        <v>263</v>
      </c>
      <c r="D234" s="141" t="s">
        <v>264</v>
      </c>
      <c r="E234" s="141" t="s">
        <v>120</v>
      </c>
      <c r="F234" s="141" t="s">
        <v>108</v>
      </c>
      <c r="G234" s="142">
        <v>192</v>
      </c>
      <c r="H234" s="142">
        <v>69</v>
      </c>
    </row>
    <row r="235" spans="1:8" x14ac:dyDescent="0.2">
      <c r="A235" s="140">
        <v>110</v>
      </c>
      <c r="B235" s="141" t="s">
        <v>265</v>
      </c>
      <c r="C235" s="141" t="s">
        <v>266</v>
      </c>
      <c r="D235" s="141" t="s">
        <v>267</v>
      </c>
      <c r="E235" s="141" t="s">
        <v>100</v>
      </c>
      <c r="F235" s="141" t="s">
        <v>100</v>
      </c>
      <c r="G235" s="142">
        <v>120</v>
      </c>
      <c r="H235" s="142">
        <v>59</v>
      </c>
    </row>
    <row r="236" spans="1:8" x14ac:dyDescent="0.2">
      <c r="A236" s="140">
        <v>111</v>
      </c>
      <c r="B236" s="141" t="s">
        <v>265</v>
      </c>
      <c r="C236" s="141" t="s">
        <v>268</v>
      </c>
      <c r="D236" s="141" t="s">
        <v>684</v>
      </c>
      <c r="E236" s="141" t="s">
        <v>103</v>
      </c>
      <c r="F236" s="141" t="s">
        <v>123</v>
      </c>
      <c r="G236" s="142">
        <v>173</v>
      </c>
      <c r="H236" s="142">
        <v>74</v>
      </c>
    </row>
    <row r="237" spans="1:8" x14ac:dyDescent="0.2">
      <c r="A237" s="140">
        <v>111</v>
      </c>
      <c r="B237" s="141" t="s">
        <v>265</v>
      </c>
      <c r="C237" s="141" t="s">
        <v>268</v>
      </c>
      <c r="D237" s="141" t="s">
        <v>684</v>
      </c>
      <c r="E237" s="141" t="s">
        <v>124</v>
      </c>
      <c r="F237" s="141" t="s">
        <v>152</v>
      </c>
      <c r="G237" s="142">
        <v>199</v>
      </c>
      <c r="H237" s="142">
        <v>74</v>
      </c>
    </row>
    <row r="238" spans="1:8" x14ac:dyDescent="0.2">
      <c r="A238" s="140">
        <v>111</v>
      </c>
      <c r="B238" s="141" t="s">
        <v>265</v>
      </c>
      <c r="C238" s="141" t="s">
        <v>268</v>
      </c>
      <c r="D238" s="141" t="s">
        <v>684</v>
      </c>
      <c r="E238" s="141" t="s">
        <v>153</v>
      </c>
      <c r="F238" s="141" t="s">
        <v>108</v>
      </c>
      <c r="G238" s="142">
        <v>173</v>
      </c>
      <c r="H238" s="142">
        <v>74</v>
      </c>
    </row>
    <row r="239" spans="1:8" x14ac:dyDescent="0.2">
      <c r="A239" s="140">
        <v>413</v>
      </c>
      <c r="B239" s="141" t="s">
        <v>265</v>
      </c>
      <c r="C239" s="141" t="s">
        <v>269</v>
      </c>
      <c r="D239" s="141" t="s">
        <v>270</v>
      </c>
      <c r="E239" s="141" t="s">
        <v>100</v>
      </c>
      <c r="F239" s="141" t="s">
        <v>100</v>
      </c>
      <c r="G239" s="142">
        <v>117</v>
      </c>
      <c r="H239" s="142">
        <v>59</v>
      </c>
    </row>
    <row r="240" spans="1:8" x14ac:dyDescent="0.2">
      <c r="A240" s="140">
        <v>115</v>
      </c>
      <c r="B240" s="141" t="s">
        <v>265</v>
      </c>
      <c r="C240" s="141" t="s">
        <v>272</v>
      </c>
      <c r="D240" s="141" t="s">
        <v>273</v>
      </c>
      <c r="E240" s="141" t="s">
        <v>103</v>
      </c>
      <c r="F240" s="141" t="s">
        <v>715</v>
      </c>
      <c r="G240" s="142">
        <v>172</v>
      </c>
      <c r="H240" s="142">
        <v>79</v>
      </c>
    </row>
    <row r="241" spans="1:8" x14ac:dyDescent="0.2">
      <c r="A241" s="140">
        <v>115</v>
      </c>
      <c r="B241" s="141" t="s">
        <v>265</v>
      </c>
      <c r="C241" s="141" t="s">
        <v>272</v>
      </c>
      <c r="D241" s="141" t="s">
        <v>273</v>
      </c>
      <c r="E241" s="141" t="s">
        <v>118</v>
      </c>
      <c r="F241" s="141" t="s">
        <v>106</v>
      </c>
      <c r="G241" s="142">
        <v>224</v>
      </c>
      <c r="H241" s="142">
        <v>79</v>
      </c>
    </row>
    <row r="242" spans="1:8" x14ac:dyDescent="0.2">
      <c r="A242" s="140">
        <v>115</v>
      </c>
      <c r="B242" s="141" t="s">
        <v>265</v>
      </c>
      <c r="C242" s="141" t="s">
        <v>272</v>
      </c>
      <c r="D242" s="141" t="s">
        <v>273</v>
      </c>
      <c r="E242" s="141" t="s">
        <v>107</v>
      </c>
      <c r="F242" s="141" t="s">
        <v>108</v>
      </c>
      <c r="G242" s="142">
        <v>172</v>
      </c>
      <c r="H242" s="142">
        <v>79</v>
      </c>
    </row>
    <row r="243" spans="1:8" x14ac:dyDescent="0.2">
      <c r="A243" s="140">
        <v>494</v>
      </c>
      <c r="B243" s="141" t="s">
        <v>265</v>
      </c>
      <c r="C243" s="141" t="s">
        <v>685</v>
      </c>
      <c r="D243" s="141" t="s">
        <v>686</v>
      </c>
      <c r="E243" s="141" t="s">
        <v>100</v>
      </c>
      <c r="F243" s="141" t="s">
        <v>100</v>
      </c>
      <c r="G243" s="142">
        <v>121</v>
      </c>
      <c r="H243" s="142">
        <v>64</v>
      </c>
    </row>
    <row r="244" spans="1:8" x14ac:dyDescent="0.2">
      <c r="A244" s="140">
        <v>116</v>
      </c>
      <c r="B244" s="141" t="s">
        <v>265</v>
      </c>
      <c r="C244" s="141" t="s">
        <v>274</v>
      </c>
      <c r="D244" s="141" t="s">
        <v>275</v>
      </c>
      <c r="E244" s="141" t="s">
        <v>100</v>
      </c>
      <c r="F244" s="141" t="s">
        <v>100</v>
      </c>
      <c r="G244" s="142">
        <v>147</v>
      </c>
      <c r="H244" s="142">
        <v>69</v>
      </c>
    </row>
    <row r="245" spans="1:8" x14ac:dyDescent="0.2">
      <c r="A245" s="140">
        <v>476</v>
      </c>
      <c r="B245" s="141" t="s">
        <v>276</v>
      </c>
      <c r="C245" s="141" t="s">
        <v>32</v>
      </c>
      <c r="D245" s="141" t="s">
        <v>32</v>
      </c>
      <c r="E245" s="141" t="s">
        <v>100</v>
      </c>
      <c r="F245" s="141" t="s">
        <v>100</v>
      </c>
      <c r="G245" s="142">
        <v>111</v>
      </c>
      <c r="H245" s="142">
        <v>69</v>
      </c>
    </row>
    <row r="246" spans="1:8" x14ac:dyDescent="0.2">
      <c r="A246" s="140">
        <v>118</v>
      </c>
      <c r="B246" s="141" t="s">
        <v>276</v>
      </c>
      <c r="C246" s="141" t="s">
        <v>277</v>
      </c>
      <c r="D246" s="141" t="s">
        <v>240</v>
      </c>
      <c r="E246" s="141" t="s">
        <v>100</v>
      </c>
      <c r="F246" s="141" t="s">
        <v>100</v>
      </c>
      <c r="G246" s="142">
        <v>114</v>
      </c>
      <c r="H246" s="142">
        <v>64</v>
      </c>
    </row>
    <row r="247" spans="1:8" x14ac:dyDescent="0.2">
      <c r="A247" s="140">
        <v>495</v>
      </c>
      <c r="B247" s="141" t="s">
        <v>96</v>
      </c>
      <c r="C247" s="141" t="s">
        <v>710</v>
      </c>
      <c r="D247" s="141" t="s">
        <v>711</v>
      </c>
      <c r="E247" s="141" t="s">
        <v>100</v>
      </c>
      <c r="F247" s="141" t="s">
        <v>100</v>
      </c>
      <c r="G247" s="142">
        <v>165</v>
      </c>
      <c r="H247" s="142">
        <v>74</v>
      </c>
    </row>
    <row r="248" spans="1:8" x14ac:dyDescent="0.2">
      <c r="A248" s="140">
        <v>120</v>
      </c>
      <c r="B248" s="141" t="s">
        <v>96</v>
      </c>
      <c r="C248" s="141" t="s">
        <v>278</v>
      </c>
      <c r="D248" s="141" t="s">
        <v>279</v>
      </c>
      <c r="E248" s="141" t="s">
        <v>103</v>
      </c>
      <c r="F248" s="141" t="s">
        <v>104</v>
      </c>
      <c r="G248" s="142">
        <v>116</v>
      </c>
      <c r="H248" s="142">
        <v>64</v>
      </c>
    </row>
    <row r="249" spans="1:8" x14ac:dyDescent="0.2">
      <c r="A249" s="140">
        <v>120</v>
      </c>
      <c r="B249" s="141" t="s">
        <v>96</v>
      </c>
      <c r="C249" s="141" t="s">
        <v>278</v>
      </c>
      <c r="D249" s="141" t="s">
        <v>279</v>
      </c>
      <c r="E249" s="141" t="s">
        <v>105</v>
      </c>
      <c r="F249" s="141" t="s">
        <v>125</v>
      </c>
      <c r="G249" s="142">
        <v>185</v>
      </c>
      <c r="H249" s="142">
        <v>64</v>
      </c>
    </row>
    <row r="250" spans="1:8" x14ac:dyDescent="0.2">
      <c r="A250" s="140">
        <v>120</v>
      </c>
      <c r="B250" s="141" t="s">
        <v>96</v>
      </c>
      <c r="C250" s="141" t="s">
        <v>278</v>
      </c>
      <c r="D250" s="141" t="s">
        <v>279</v>
      </c>
      <c r="E250" s="141" t="s">
        <v>126</v>
      </c>
      <c r="F250" s="141" t="s">
        <v>108</v>
      </c>
      <c r="G250" s="142">
        <v>116</v>
      </c>
      <c r="H250" s="142">
        <v>64</v>
      </c>
    </row>
    <row r="251" spans="1:8" x14ac:dyDescent="0.2">
      <c r="A251" s="140">
        <v>122</v>
      </c>
      <c r="B251" s="141" t="s">
        <v>96</v>
      </c>
      <c r="C251" s="141" t="s">
        <v>280</v>
      </c>
      <c r="D251" s="141" t="s">
        <v>646</v>
      </c>
      <c r="E251" s="141" t="s">
        <v>103</v>
      </c>
      <c r="F251" s="141" t="s">
        <v>150</v>
      </c>
      <c r="G251" s="142">
        <v>183</v>
      </c>
      <c r="H251" s="142">
        <v>74</v>
      </c>
    </row>
    <row r="252" spans="1:8" x14ac:dyDescent="0.2">
      <c r="A252" s="140">
        <v>122</v>
      </c>
      <c r="B252" s="141" t="s">
        <v>96</v>
      </c>
      <c r="C252" s="141" t="s">
        <v>280</v>
      </c>
      <c r="D252" s="141" t="s">
        <v>646</v>
      </c>
      <c r="E252" s="141" t="s">
        <v>151</v>
      </c>
      <c r="F252" s="141" t="s">
        <v>152</v>
      </c>
      <c r="G252" s="142">
        <v>313</v>
      </c>
      <c r="H252" s="142">
        <v>74</v>
      </c>
    </row>
    <row r="253" spans="1:8" x14ac:dyDescent="0.2">
      <c r="A253" s="140">
        <v>122</v>
      </c>
      <c r="B253" s="141" t="s">
        <v>96</v>
      </c>
      <c r="C253" s="141" t="s">
        <v>280</v>
      </c>
      <c r="D253" s="141" t="s">
        <v>646</v>
      </c>
      <c r="E253" s="141" t="s">
        <v>153</v>
      </c>
      <c r="F253" s="141" t="s">
        <v>104</v>
      </c>
      <c r="G253" s="142">
        <v>154</v>
      </c>
      <c r="H253" s="142">
        <v>74</v>
      </c>
    </row>
    <row r="254" spans="1:8" x14ac:dyDescent="0.2">
      <c r="A254" s="140">
        <v>122</v>
      </c>
      <c r="B254" s="141" t="s">
        <v>96</v>
      </c>
      <c r="C254" s="141" t="s">
        <v>280</v>
      </c>
      <c r="D254" s="141" t="s">
        <v>646</v>
      </c>
      <c r="E254" s="141" t="s">
        <v>105</v>
      </c>
      <c r="F254" s="141" t="s">
        <v>108</v>
      </c>
      <c r="G254" s="142">
        <v>275</v>
      </c>
      <c r="H254" s="142">
        <v>74</v>
      </c>
    </row>
    <row r="255" spans="1:8" x14ac:dyDescent="0.2">
      <c r="A255" s="140">
        <v>422</v>
      </c>
      <c r="B255" s="141" t="s">
        <v>281</v>
      </c>
      <c r="C255" s="141" t="s">
        <v>282</v>
      </c>
      <c r="D255" s="141" t="s">
        <v>283</v>
      </c>
      <c r="E255" s="141" t="s">
        <v>100</v>
      </c>
      <c r="F255" s="141" t="s">
        <v>100</v>
      </c>
      <c r="G255" s="142">
        <v>113</v>
      </c>
      <c r="H255" s="142">
        <v>64</v>
      </c>
    </row>
    <row r="256" spans="1:8" x14ac:dyDescent="0.2">
      <c r="A256" s="140">
        <v>123</v>
      </c>
      <c r="B256" s="141" t="s">
        <v>281</v>
      </c>
      <c r="C256" s="141" t="s">
        <v>284</v>
      </c>
      <c r="D256" s="141" t="s">
        <v>647</v>
      </c>
      <c r="E256" s="141" t="s">
        <v>103</v>
      </c>
      <c r="F256" s="141" t="s">
        <v>150</v>
      </c>
      <c r="G256" s="142">
        <v>233</v>
      </c>
      <c r="H256" s="142">
        <v>79</v>
      </c>
    </row>
    <row r="257" spans="1:8" x14ac:dyDescent="0.2">
      <c r="A257" s="140">
        <v>123</v>
      </c>
      <c r="B257" s="141" t="s">
        <v>281</v>
      </c>
      <c r="C257" s="141" t="s">
        <v>284</v>
      </c>
      <c r="D257" s="141" t="s">
        <v>647</v>
      </c>
      <c r="E257" s="141" t="s">
        <v>151</v>
      </c>
      <c r="F257" s="141" t="s">
        <v>152</v>
      </c>
      <c r="G257" s="142">
        <v>146</v>
      </c>
      <c r="H257" s="142">
        <v>79</v>
      </c>
    </row>
    <row r="258" spans="1:8" x14ac:dyDescent="0.2">
      <c r="A258" s="140">
        <v>123</v>
      </c>
      <c r="B258" s="141" t="s">
        <v>281</v>
      </c>
      <c r="C258" s="141" t="s">
        <v>284</v>
      </c>
      <c r="D258" s="141" t="s">
        <v>647</v>
      </c>
      <c r="E258" s="141" t="s">
        <v>153</v>
      </c>
      <c r="F258" s="141" t="s">
        <v>147</v>
      </c>
      <c r="G258" s="142">
        <v>216</v>
      </c>
      <c r="H258" s="142">
        <v>79</v>
      </c>
    </row>
    <row r="259" spans="1:8" x14ac:dyDescent="0.2">
      <c r="A259" s="140">
        <v>123</v>
      </c>
      <c r="B259" s="141" t="s">
        <v>281</v>
      </c>
      <c r="C259" s="141" t="s">
        <v>284</v>
      </c>
      <c r="D259" s="141" t="s">
        <v>647</v>
      </c>
      <c r="E259" s="141" t="s">
        <v>148</v>
      </c>
      <c r="F259" s="141" t="s">
        <v>125</v>
      </c>
      <c r="G259" s="142">
        <v>213</v>
      </c>
      <c r="H259" s="142">
        <v>79</v>
      </c>
    </row>
    <row r="260" spans="1:8" x14ac:dyDescent="0.2">
      <c r="A260" s="140">
        <v>123</v>
      </c>
      <c r="B260" s="141" t="s">
        <v>281</v>
      </c>
      <c r="C260" s="141" t="s">
        <v>284</v>
      </c>
      <c r="D260" s="141" t="s">
        <v>647</v>
      </c>
      <c r="E260" s="141" t="s">
        <v>126</v>
      </c>
      <c r="F260" s="141" t="s">
        <v>108</v>
      </c>
      <c r="G260" s="142">
        <v>233</v>
      </c>
      <c r="H260" s="142">
        <v>79</v>
      </c>
    </row>
    <row r="261" spans="1:8" x14ac:dyDescent="0.2">
      <c r="A261" s="140">
        <v>462</v>
      </c>
      <c r="B261" s="141" t="s">
        <v>281</v>
      </c>
      <c r="C261" s="141" t="s">
        <v>687</v>
      </c>
      <c r="D261" s="141" t="s">
        <v>688</v>
      </c>
      <c r="E261" s="141" t="s">
        <v>100</v>
      </c>
      <c r="F261" s="141" t="s">
        <v>100</v>
      </c>
      <c r="G261" s="142">
        <v>150</v>
      </c>
      <c r="H261" s="142">
        <v>64</v>
      </c>
    </row>
    <row r="262" spans="1:8" x14ac:dyDescent="0.2">
      <c r="A262" s="140">
        <v>124</v>
      </c>
      <c r="B262" s="141" t="s">
        <v>281</v>
      </c>
      <c r="C262" s="141" t="s">
        <v>285</v>
      </c>
      <c r="D262" s="141" t="s">
        <v>716</v>
      </c>
      <c r="E262" s="141" t="s">
        <v>100</v>
      </c>
      <c r="F262" s="141" t="s">
        <v>100</v>
      </c>
      <c r="G262" s="142">
        <v>114</v>
      </c>
      <c r="H262" s="142">
        <v>64</v>
      </c>
    </row>
    <row r="263" spans="1:8" x14ac:dyDescent="0.2">
      <c r="A263" s="140">
        <v>127</v>
      </c>
      <c r="B263" s="141" t="s">
        <v>286</v>
      </c>
      <c r="C263" s="141" t="s">
        <v>287</v>
      </c>
      <c r="D263" s="141" t="s">
        <v>239</v>
      </c>
      <c r="E263" s="141" t="s">
        <v>103</v>
      </c>
      <c r="F263" s="141" t="s">
        <v>119</v>
      </c>
      <c r="G263" s="142">
        <v>108</v>
      </c>
      <c r="H263" s="142">
        <v>64</v>
      </c>
    </row>
    <row r="264" spans="1:8" x14ac:dyDescent="0.2">
      <c r="A264" s="140">
        <v>127</v>
      </c>
      <c r="B264" s="141" t="s">
        <v>286</v>
      </c>
      <c r="C264" s="141" t="s">
        <v>287</v>
      </c>
      <c r="D264" s="141" t="s">
        <v>239</v>
      </c>
      <c r="E264" s="141" t="s">
        <v>120</v>
      </c>
      <c r="F264" s="141" t="s">
        <v>125</v>
      </c>
      <c r="G264" s="142">
        <v>133</v>
      </c>
      <c r="H264" s="142">
        <v>64</v>
      </c>
    </row>
    <row r="265" spans="1:8" x14ac:dyDescent="0.2">
      <c r="A265" s="140">
        <v>127</v>
      </c>
      <c r="B265" s="141" t="s">
        <v>286</v>
      </c>
      <c r="C265" s="141" t="s">
        <v>287</v>
      </c>
      <c r="D265" s="141" t="s">
        <v>239</v>
      </c>
      <c r="E265" s="141" t="s">
        <v>126</v>
      </c>
      <c r="F265" s="141" t="s">
        <v>108</v>
      </c>
      <c r="G265" s="142">
        <v>108</v>
      </c>
      <c r="H265" s="142">
        <v>64</v>
      </c>
    </row>
    <row r="266" spans="1:8" x14ac:dyDescent="0.2">
      <c r="A266" s="140">
        <v>129</v>
      </c>
      <c r="B266" s="141" t="s">
        <v>286</v>
      </c>
      <c r="C266" s="141" t="s">
        <v>288</v>
      </c>
      <c r="D266" s="141" t="s">
        <v>289</v>
      </c>
      <c r="E266" s="141" t="s">
        <v>100</v>
      </c>
      <c r="F266" s="141" t="s">
        <v>100</v>
      </c>
      <c r="G266" s="142">
        <v>108</v>
      </c>
      <c r="H266" s="142">
        <v>64</v>
      </c>
    </row>
    <row r="267" spans="1:8" x14ac:dyDescent="0.2">
      <c r="A267" s="140">
        <v>130</v>
      </c>
      <c r="B267" s="141" t="s">
        <v>286</v>
      </c>
      <c r="C267" s="141" t="s">
        <v>291</v>
      </c>
      <c r="D267" s="141" t="s">
        <v>648</v>
      </c>
      <c r="E267" s="141" t="s">
        <v>100</v>
      </c>
      <c r="F267" s="141" t="s">
        <v>100</v>
      </c>
      <c r="G267" s="142">
        <v>127</v>
      </c>
      <c r="H267" s="142">
        <v>69</v>
      </c>
    </row>
    <row r="268" spans="1:8" x14ac:dyDescent="0.2">
      <c r="A268" s="140">
        <v>131</v>
      </c>
      <c r="B268" s="141" t="s">
        <v>286</v>
      </c>
      <c r="C268" s="141" t="s">
        <v>292</v>
      </c>
      <c r="D268" s="141" t="s">
        <v>293</v>
      </c>
      <c r="E268" s="141" t="s">
        <v>103</v>
      </c>
      <c r="F268" s="141" t="s">
        <v>106</v>
      </c>
      <c r="G268" s="142">
        <v>111</v>
      </c>
      <c r="H268" s="142">
        <v>64</v>
      </c>
    </row>
    <row r="269" spans="1:8" x14ac:dyDescent="0.2">
      <c r="A269" s="140">
        <v>131</v>
      </c>
      <c r="B269" s="141" t="s">
        <v>286</v>
      </c>
      <c r="C269" s="141" t="s">
        <v>292</v>
      </c>
      <c r="D269" s="141" t="s">
        <v>293</v>
      </c>
      <c r="E269" s="141" t="s">
        <v>107</v>
      </c>
      <c r="F269" s="141" t="s">
        <v>108</v>
      </c>
      <c r="G269" s="142">
        <v>135</v>
      </c>
      <c r="H269" s="142">
        <v>64</v>
      </c>
    </row>
    <row r="270" spans="1:8" x14ac:dyDescent="0.2">
      <c r="A270" s="140">
        <v>137</v>
      </c>
      <c r="B270" s="141" t="s">
        <v>294</v>
      </c>
      <c r="C270" s="141" t="s">
        <v>295</v>
      </c>
      <c r="D270" s="141" t="s">
        <v>296</v>
      </c>
      <c r="E270" s="141" t="s">
        <v>100</v>
      </c>
      <c r="F270" s="141" t="s">
        <v>100</v>
      </c>
      <c r="G270" s="142">
        <v>126</v>
      </c>
      <c r="H270" s="142">
        <v>64</v>
      </c>
    </row>
    <row r="271" spans="1:8" x14ac:dyDescent="0.2">
      <c r="A271" s="140">
        <v>139</v>
      </c>
      <c r="B271" s="141" t="s">
        <v>297</v>
      </c>
      <c r="C271" s="141" t="s">
        <v>298</v>
      </c>
      <c r="D271" s="141" t="s">
        <v>298</v>
      </c>
      <c r="E271" s="141" t="s">
        <v>100</v>
      </c>
      <c r="F271" s="141" t="s">
        <v>100</v>
      </c>
      <c r="G271" s="142">
        <v>114</v>
      </c>
      <c r="H271" s="142">
        <v>64</v>
      </c>
    </row>
    <row r="272" spans="1:8" x14ac:dyDescent="0.2">
      <c r="A272" s="140">
        <v>436</v>
      </c>
      <c r="B272" s="141" t="s">
        <v>297</v>
      </c>
      <c r="C272" s="141" t="s">
        <v>299</v>
      </c>
      <c r="D272" s="141" t="s">
        <v>299</v>
      </c>
      <c r="E272" s="141" t="s">
        <v>100</v>
      </c>
      <c r="F272" s="141" t="s">
        <v>100</v>
      </c>
      <c r="G272" s="142">
        <v>156</v>
      </c>
      <c r="H272" s="142">
        <v>74</v>
      </c>
    </row>
    <row r="273" spans="1:8" x14ac:dyDescent="0.2">
      <c r="A273" s="140">
        <v>140</v>
      </c>
      <c r="B273" s="141" t="s">
        <v>297</v>
      </c>
      <c r="C273" s="141" t="s">
        <v>300</v>
      </c>
      <c r="D273" s="141" t="s">
        <v>301</v>
      </c>
      <c r="E273" s="141" t="s">
        <v>100</v>
      </c>
      <c r="F273" s="141" t="s">
        <v>100</v>
      </c>
      <c r="G273" s="142">
        <v>116</v>
      </c>
      <c r="H273" s="142">
        <v>64</v>
      </c>
    </row>
    <row r="274" spans="1:8" x14ac:dyDescent="0.2">
      <c r="A274" s="140">
        <v>141</v>
      </c>
      <c r="B274" s="141" t="s">
        <v>297</v>
      </c>
      <c r="C274" s="141" t="s">
        <v>302</v>
      </c>
      <c r="D274" s="141" t="s">
        <v>303</v>
      </c>
      <c r="E274" s="141" t="s">
        <v>103</v>
      </c>
      <c r="F274" s="141" t="s">
        <v>116</v>
      </c>
      <c r="G274" s="142">
        <v>137</v>
      </c>
      <c r="H274" s="142">
        <v>64</v>
      </c>
    </row>
    <row r="275" spans="1:8" x14ac:dyDescent="0.2">
      <c r="A275" s="140">
        <v>141</v>
      </c>
      <c r="B275" s="141" t="s">
        <v>297</v>
      </c>
      <c r="C275" s="141" t="s">
        <v>302</v>
      </c>
      <c r="D275" s="141" t="s">
        <v>303</v>
      </c>
      <c r="E275" s="141" t="s">
        <v>117</v>
      </c>
      <c r="F275" s="141" t="s">
        <v>130</v>
      </c>
      <c r="G275" s="142">
        <v>115</v>
      </c>
      <c r="H275" s="142">
        <v>64</v>
      </c>
    </row>
    <row r="276" spans="1:8" x14ac:dyDescent="0.2">
      <c r="A276" s="140">
        <v>141</v>
      </c>
      <c r="B276" s="141" t="s">
        <v>297</v>
      </c>
      <c r="C276" s="141" t="s">
        <v>302</v>
      </c>
      <c r="D276" s="141" t="s">
        <v>303</v>
      </c>
      <c r="E276" s="141" t="s">
        <v>131</v>
      </c>
      <c r="F276" s="141" t="s">
        <v>104</v>
      </c>
      <c r="G276" s="142">
        <v>149</v>
      </c>
      <c r="H276" s="142">
        <v>64</v>
      </c>
    </row>
    <row r="277" spans="1:8" x14ac:dyDescent="0.2">
      <c r="A277" s="140">
        <v>141</v>
      </c>
      <c r="B277" s="141" t="s">
        <v>297</v>
      </c>
      <c r="C277" s="141" t="s">
        <v>302</v>
      </c>
      <c r="D277" s="141" t="s">
        <v>303</v>
      </c>
      <c r="E277" s="141" t="s">
        <v>105</v>
      </c>
      <c r="F277" s="141" t="s">
        <v>108</v>
      </c>
      <c r="G277" s="142">
        <v>137</v>
      </c>
      <c r="H277" s="142">
        <v>64</v>
      </c>
    </row>
    <row r="278" spans="1:8" x14ac:dyDescent="0.2">
      <c r="A278" s="140">
        <v>478</v>
      </c>
      <c r="B278" s="141" t="s">
        <v>304</v>
      </c>
      <c r="C278" s="141" t="s">
        <v>305</v>
      </c>
      <c r="D278" s="141" t="s">
        <v>306</v>
      </c>
      <c r="E278" s="141" t="s">
        <v>100</v>
      </c>
      <c r="F278" s="141" t="s">
        <v>100</v>
      </c>
      <c r="G278" s="142">
        <v>109</v>
      </c>
      <c r="H278" s="142">
        <v>64</v>
      </c>
    </row>
    <row r="279" spans="1:8" x14ac:dyDescent="0.2">
      <c r="A279" s="140">
        <v>144</v>
      </c>
      <c r="B279" s="141" t="s">
        <v>304</v>
      </c>
      <c r="C279" s="141" t="s">
        <v>67</v>
      </c>
      <c r="D279" s="141" t="s">
        <v>689</v>
      </c>
      <c r="E279" s="141" t="s">
        <v>103</v>
      </c>
      <c r="F279" s="141" t="s">
        <v>130</v>
      </c>
      <c r="G279" s="142">
        <v>162</v>
      </c>
      <c r="H279" s="142">
        <v>74</v>
      </c>
    </row>
    <row r="280" spans="1:8" x14ac:dyDescent="0.2">
      <c r="A280" s="140">
        <v>144</v>
      </c>
      <c r="B280" s="141" t="s">
        <v>304</v>
      </c>
      <c r="C280" s="141" t="s">
        <v>67</v>
      </c>
      <c r="D280" s="141" t="s">
        <v>689</v>
      </c>
      <c r="E280" s="141" t="s">
        <v>131</v>
      </c>
      <c r="F280" s="141" t="s">
        <v>104</v>
      </c>
      <c r="G280" s="142">
        <v>184</v>
      </c>
      <c r="H280" s="142">
        <v>74</v>
      </c>
    </row>
    <row r="281" spans="1:8" x14ac:dyDescent="0.2">
      <c r="A281" s="140">
        <v>144</v>
      </c>
      <c r="B281" s="141" t="s">
        <v>304</v>
      </c>
      <c r="C281" s="141" t="s">
        <v>67</v>
      </c>
      <c r="D281" s="141" t="s">
        <v>689</v>
      </c>
      <c r="E281" s="141" t="s">
        <v>105</v>
      </c>
      <c r="F281" s="141" t="s">
        <v>125</v>
      </c>
      <c r="G281" s="142">
        <v>143</v>
      </c>
      <c r="H281" s="142">
        <v>74</v>
      </c>
    </row>
    <row r="282" spans="1:8" x14ac:dyDescent="0.2">
      <c r="A282" s="140">
        <v>144</v>
      </c>
      <c r="B282" s="141" t="s">
        <v>304</v>
      </c>
      <c r="C282" s="141" t="s">
        <v>67</v>
      </c>
      <c r="D282" s="141" t="s">
        <v>689</v>
      </c>
      <c r="E282" s="141" t="s">
        <v>126</v>
      </c>
      <c r="F282" s="141" t="s">
        <v>108</v>
      </c>
      <c r="G282" s="142">
        <v>162</v>
      </c>
      <c r="H282" s="142">
        <v>74</v>
      </c>
    </row>
    <row r="283" spans="1:8" x14ac:dyDescent="0.2">
      <c r="A283" s="140">
        <v>147</v>
      </c>
      <c r="B283" s="141" t="s">
        <v>308</v>
      </c>
      <c r="C283" s="141" t="s">
        <v>309</v>
      </c>
      <c r="D283" s="141" t="s">
        <v>310</v>
      </c>
      <c r="E283" s="141" t="s">
        <v>100</v>
      </c>
      <c r="F283" s="141" t="s">
        <v>100</v>
      </c>
      <c r="G283" s="142">
        <v>126</v>
      </c>
      <c r="H283" s="142">
        <v>64</v>
      </c>
    </row>
    <row r="284" spans="1:8" x14ac:dyDescent="0.2">
      <c r="A284" s="140">
        <v>148</v>
      </c>
      <c r="B284" s="141" t="s">
        <v>308</v>
      </c>
      <c r="C284" s="141" t="s">
        <v>311</v>
      </c>
      <c r="D284" s="141" t="s">
        <v>312</v>
      </c>
      <c r="E284" s="141" t="s">
        <v>103</v>
      </c>
      <c r="F284" s="141" t="s">
        <v>116</v>
      </c>
      <c r="G284" s="142">
        <v>322</v>
      </c>
      <c r="H284" s="142">
        <v>79</v>
      </c>
    </row>
    <row r="285" spans="1:8" x14ac:dyDescent="0.2">
      <c r="A285" s="140">
        <v>148</v>
      </c>
      <c r="B285" s="141" t="s">
        <v>308</v>
      </c>
      <c r="C285" s="141" t="s">
        <v>311</v>
      </c>
      <c r="D285" s="141" t="s">
        <v>312</v>
      </c>
      <c r="E285" s="141" t="s">
        <v>117</v>
      </c>
      <c r="F285" s="141" t="s">
        <v>715</v>
      </c>
      <c r="G285" s="142">
        <v>197</v>
      </c>
      <c r="H285" s="142">
        <v>79</v>
      </c>
    </row>
    <row r="286" spans="1:8" x14ac:dyDescent="0.2">
      <c r="A286" s="140">
        <v>148</v>
      </c>
      <c r="B286" s="141" t="s">
        <v>308</v>
      </c>
      <c r="C286" s="141" t="s">
        <v>311</v>
      </c>
      <c r="D286" s="141" t="s">
        <v>312</v>
      </c>
      <c r="E286" s="141" t="s">
        <v>118</v>
      </c>
      <c r="F286" s="141" t="s">
        <v>147</v>
      </c>
      <c r="G286" s="142">
        <v>281</v>
      </c>
      <c r="H286" s="142">
        <v>79</v>
      </c>
    </row>
    <row r="287" spans="1:8" x14ac:dyDescent="0.2">
      <c r="A287" s="140">
        <v>148</v>
      </c>
      <c r="B287" s="141" t="s">
        <v>308</v>
      </c>
      <c r="C287" s="141" t="s">
        <v>311</v>
      </c>
      <c r="D287" s="141" t="s">
        <v>312</v>
      </c>
      <c r="E287" s="141" t="s">
        <v>148</v>
      </c>
      <c r="F287" s="141" t="s">
        <v>125</v>
      </c>
      <c r="G287" s="142">
        <v>274</v>
      </c>
      <c r="H287" s="142">
        <v>79</v>
      </c>
    </row>
    <row r="288" spans="1:8" x14ac:dyDescent="0.2">
      <c r="A288" s="140">
        <v>148</v>
      </c>
      <c r="B288" s="141" t="s">
        <v>308</v>
      </c>
      <c r="C288" s="141" t="s">
        <v>311</v>
      </c>
      <c r="D288" s="141" t="s">
        <v>312</v>
      </c>
      <c r="E288" s="141" t="s">
        <v>126</v>
      </c>
      <c r="F288" s="141" t="s">
        <v>108</v>
      </c>
      <c r="G288" s="142">
        <v>322</v>
      </c>
      <c r="H288" s="142">
        <v>79</v>
      </c>
    </row>
    <row r="289" spans="1:8" x14ac:dyDescent="0.2">
      <c r="A289" s="140">
        <v>149</v>
      </c>
      <c r="B289" s="141" t="s">
        <v>308</v>
      </c>
      <c r="C289" s="141" t="s">
        <v>313</v>
      </c>
      <c r="D289" s="141" t="s">
        <v>314</v>
      </c>
      <c r="E289" s="141" t="s">
        <v>103</v>
      </c>
      <c r="F289" s="141" t="s">
        <v>116</v>
      </c>
      <c r="G289" s="142">
        <v>168</v>
      </c>
      <c r="H289" s="142">
        <v>69</v>
      </c>
    </row>
    <row r="290" spans="1:8" x14ac:dyDescent="0.2">
      <c r="A290" s="140">
        <v>149</v>
      </c>
      <c r="B290" s="141" t="s">
        <v>308</v>
      </c>
      <c r="C290" s="141" t="s">
        <v>313</v>
      </c>
      <c r="D290" s="141" t="s">
        <v>314</v>
      </c>
      <c r="E290" s="141" t="s">
        <v>117</v>
      </c>
      <c r="F290" s="141" t="s">
        <v>119</v>
      </c>
      <c r="G290" s="142">
        <v>142</v>
      </c>
      <c r="H290" s="142">
        <v>69</v>
      </c>
    </row>
    <row r="291" spans="1:8" x14ac:dyDescent="0.2">
      <c r="A291" s="140">
        <v>149</v>
      </c>
      <c r="B291" s="141" t="s">
        <v>308</v>
      </c>
      <c r="C291" s="141" t="s">
        <v>313</v>
      </c>
      <c r="D291" s="141" t="s">
        <v>314</v>
      </c>
      <c r="E291" s="141" t="s">
        <v>120</v>
      </c>
      <c r="F291" s="141" t="s">
        <v>108</v>
      </c>
      <c r="G291" s="142">
        <v>168</v>
      </c>
      <c r="H291" s="142">
        <v>69</v>
      </c>
    </row>
    <row r="292" spans="1:8" x14ac:dyDescent="0.2">
      <c r="A292" s="140">
        <v>150</v>
      </c>
      <c r="B292" s="141" t="s">
        <v>308</v>
      </c>
      <c r="C292" s="141" t="s">
        <v>315</v>
      </c>
      <c r="D292" s="141" t="s">
        <v>316</v>
      </c>
      <c r="E292" s="141" t="s">
        <v>103</v>
      </c>
      <c r="F292" s="141" t="s">
        <v>119</v>
      </c>
      <c r="G292" s="142">
        <v>171</v>
      </c>
      <c r="H292" s="142">
        <v>69</v>
      </c>
    </row>
    <row r="293" spans="1:8" x14ac:dyDescent="0.2">
      <c r="A293" s="140">
        <v>150</v>
      </c>
      <c r="B293" s="141" t="s">
        <v>308</v>
      </c>
      <c r="C293" s="141" t="s">
        <v>315</v>
      </c>
      <c r="D293" s="141" t="s">
        <v>316</v>
      </c>
      <c r="E293" s="141" t="s">
        <v>120</v>
      </c>
      <c r="F293" s="141" t="s">
        <v>147</v>
      </c>
      <c r="G293" s="142">
        <v>231</v>
      </c>
      <c r="H293" s="142">
        <v>69</v>
      </c>
    </row>
    <row r="294" spans="1:8" x14ac:dyDescent="0.2">
      <c r="A294" s="140">
        <v>150</v>
      </c>
      <c r="B294" s="141" t="s">
        <v>308</v>
      </c>
      <c r="C294" s="141" t="s">
        <v>315</v>
      </c>
      <c r="D294" s="141" t="s">
        <v>316</v>
      </c>
      <c r="E294" s="141" t="s">
        <v>148</v>
      </c>
      <c r="F294" s="141" t="s">
        <v>125</v>
      </c>
      <c r="G294" s="142">
        <v>383</v>
      </c>
      <c r="H294" s="142">
        <v>69</v>
      </c>
    </row>
    <row r="295" spans="1:8" x14ac:dyDescent="0.2">
      <c r="A295" s="140">
        <v>150</v>
      </c>
      <c r="B295" s="141" t="s">
        <v>308</v>
      </c>
      <c r="C295" s="141" t="s">
        <v>315</v>
      </c>
      <c r="D295" s="141" t="s">
        <v>316</v>
      </c>
      <c r="E295" s="141" t="s">
        <v>126</v>
      </c>
      <c r="F295" s="141" t="s">
        <v>108</v>
      </c>
      <c r="G295" s="142">
        <v>171</v>
      </c>
      <c r="H295" s="142">
        <v>69</v>
      </c>
    </row>
    <row r="296" spans="1:8" x14ac:dyDescent="0.2">
      <c r="A296" s="140">
        <v>151</v>
      </c>
      <c r="B296" s="141" t="s">
        <v>308</v>
      </c>
      <c r="C296" s="141" t="s">
        <v>317</v>
      </c>
      <c r="D296" s="141" t="s">
        <v>318</v>
      </c>
      <c r="E296" s="141" t="s">
        <v>103</v>
      </c>
      <c r="F296" s="141" t="s">
        <v>147</v>
      </c>
      <c r="G296" s="142">
        <v>132</v>
      </c>
      <c r="H296" s="142">
        <v>69</v>
      </c>
    </row>
    <row r="297" spans="1:8" x14ac:dyDescent="0.2">
      <c r="A297" s="140">
        <v>151</v>
      </c>
      <c r="B297" s="141" t="s">
        <v>308</v>
      </c>
      <c r="C297" s="141" t="s">
        <v>317</v>
      </c>
      <c r="D297" s="141" t="s">
        <v>318</v>
      </c>
      <c r="E297" s="141" t="s">
        <v>148</v>
      </c>
      <c r="F297" s="141" t="s">
        <v>125</v>
      </c>
      <c r="G297" s="142">
        <v>232</v>
      </c>
      <c r="H297" s="142">
        <v>69</v>
      </c>
    </row>
    <row r="298" spans="1:8" x14ac:dyDescent="0.2">
      <c r="A298" s="140">
        <v>151</v>
      </c>
      <c r="B298" s="141" t="s">
        <v>308</v>
      </c>
      <c r="C298" s="141" t="s">
        <v>317</v>
      </c>
      <c r="D298" s="141" t="s">
        <v>318</v>
      </c>
      <c r="E298" s="141" t="s">
        <v>126</v>
      </c>
      <c r="F298" s="141" t="s">
        <v>108</v>
      </c>
      <c r="G298" s="142">
        <v>132</v>
      </c>
      <c r="H298" s="142">
        <v>69</v>
      </c>
    </row>
    <row r="299" spans="1:8" x14ac:dyDescent="0.2">
      <c r="A299" s="140">
        <v>152</v>
      </c>
      <c r="B299" s="141" t="s">
        <v>308</v>
      </c>
      <c r="C299" s="141" t="s">
        <v>319</v>
      </c>
      <c r="D299" s="141" t="s">
        <v>320</v>
      </c>
      <c r="E299" s="141" t="s">
        <v>103</v>
      </c>
      <c r="F299" s="141" t="s">
        <v>104</v>
      </c>
      <c r="G299" s="142">
        <v>202</v>
      </c>
      <c r="H299" s="142">
        <v>79</v>
      </c>
    </row>
    <row r="300" spans="1:8" x14ac:dyDescent="0.2">
      <c r="A300" s="140">
        <v>152</v>
      </c>
      <c r="B300" s="141" t="s">
        <v>308</v>
      </c>
      <c r="C300" s="141" t="s">
        <v>319</v>
      </c>
      <c r="D300" s="141" t="s">
        <v>320</v>
      </c>
      <c r="E300" s="141" t="s">
        <v>105</v>
      </c>
      <c r="F300" s="141" t="s">
        <v>108</v>
      </c>
      <c r="G300" s="142">
        <v>411</v>
      </c>
      <c r="H300" s="142">
        <v>79</v>
      </c>
    </row>
    <row r="301" spans="1:8" x14ac:dyDescent="0.2">
      <c r="A301" s="140">
        <v>153</v>
      </c>
      <c r="B301" s="141" t="s">
        <v>308</v>
      </c>
      <c r="C301" s="141" t="s">
        <v>321</v>
      </c>
      <c r="D301" s="141" t="s">
        <v>321</v>
      </c>
      <c r="E301" s="141" t="s">
        <v>103</v>
      </c>
      <c r="F301" s="141" t="s">
        <v>104</v>
      </c>
      <c r="G301" s="142">
        <v>217</v>
      </c>
      <c r="H301" s="142">
        <v>79</v>
      </c>
    </row>
    <row r="302" spans="1:8" x14ac:dyDescent="0.2">
      <c r="A302" s="140">
        <v>153</v>
      </c>
      <c r="B302" s="141" t="s">
        <v>308</v>
      </c>
      <c r="C302" s="141" t="s">
        <v>321</v>
      </c>
      <c r="D302" s="141" t="s">
        <v>321</v>
      </c>
      <c r="E302" s="141" t="s">
        <v>105</v>
      </c>
      <c r="F302" s="141" t="s">
        <v>108</v>
      </c>
      <c r="G302" s="142">
        <v>459</v>
      </c>
      <c r="H302" s="142">
        <v>79</v>
      </c>
    </row>
    <row r="303" spans="1:8" x14ac:dyDescent="0.2">
      <c r="A303" s="140">
        <v>154</v>
      </c>
      <c r="B303" s="141" t="s">
        <v>308</v>
      </c>
      <c r="C303" s="141" t="s">
        <v>322</v>
      </c>
      <c r="D303" s="141" t="s">
        <v>323</v>
      </c>
      <c r="E303" s="141" t="s">
        <v>100</v>
      </c>
      <c r="F303" s="141" t="s">
        <v>100</v>
      </c>
      <c r="G303" s="142">
        <v>146</v>
      </c>
      <c r="H303" s="142">
        <v>69</v>
      </c>
    </row>
    <row r="304" spans="1:8" x14ac:dyDescent="0.2">
      <c r="A304" s="140">
        <v>155</v>
      </c>
      <c r="B304" s="141" t="s">
        <v>308</v>
      </c>
      <c r="C304" s="141" t="s">
        <v>324</v>
      </c>
      <c r="D304" s="141" t="s">
        <v>325</v>
      </c>
      <c r="E304" s="141" t="s">
        <v>103</v>
      </c>
      <c r="F304" s="141" t="s">
        <v>104</v>
      </c>
      <c r="G304" s="142">
        <v>131</v>
      </c>
      <c r="H304" s="142">
        <v>64</v>
      </c>
    </row>
    <row r="305" spans="1:8" x14ac:dyDescent="0.2">
      <c r="A305" s="140">
        <v>155</v>
      </c>
      <c r="B305" s="141" t="s">
        <v>308</v>
      </c>
      <c r="C305" s="141" t="s">
        <v>324</v>
      </c>
      <c r="D305" s="141" t="s">
        <v>325</v>
      </c>
      <c r="E305" s="141" t="s">
        <v>105</v>
      </c>
      <c r="F305" s="141" t="s">
        <v>125</v>
      </c>
      <c r="G305" s="142">
        <v>160</v>
      </c>
      <c r="H305" s="142">
        <v>64</v>
      </c>
    </row>
    <row r="306" spans="1:8" x14ac:dyDescent="0.2">
      <c r="A306" s="140">
        <v>155</v>
      </c>
      <c r="B306" s="141" t="s">
        <v>308</v>
      </c>
      <c r="C306" s="141" t="s">
        <v>324</v>
      </c>
      <c r="D306" s="141" t="s">
        <v>325</v>
      </c>
      <c r="E306" s="141" t="s">
        <v>126</v>
      </c>
      <c r="F306" s="141" t="s">
        <v>108</v>
      </c>
      <c r="G306" s="142">
        <v>131</v>
      </c>
      <c r="H306" s="142">
        <v>64</v>
      </c>
    </row>
    <row r="307" spans="1:8" x14ac:dyDescent="0.2">
      <c r="A307" s="140">
        <v>156</v>
      </c>
      <c r="B307" s="141" t="s">
        <v>308</v>
      </c>
      <c r="C307" s="141" t="s">
        <v>326</v>
      </c>
      <c r="D307" s="141" t="s">
        <v>327</v>
      </c>
      <c r="E307" s="141" t="s">
        <v>100</v>
      </c>
      <c r="F307" s="141" t="s">
        <v>100</v>
      </c>
      <c r="G307" s="142">
        <v>120</v>
      </c>
      <c r="H307" s="142">
        <v>69</v>
      </c>
    </row>
    <row r="308" spans="1:8" x14ac:dyDescent="0.2">
      <c r="A308" s="140">
        <v>157</v>
      </c>
      <c r="B308" s="141" t="s">
        <v>308</v>
      </c>
      <c r="C308" s="141" t="s">
        <v>328</v>
      </c>
      <c r="D308" s="141" t="s">
        <v>329</v>
      </c>
      <c r="E308" s="141" t="s">
        <v>100</v>
      </c>
      <c r="F308" s="141" t="s">
        <v>100</v>
      </c>
      <c r="G308" s="142">
        <v>150</v>
      </c>
      <c r="H308" s="142">
        <v>69</v>
      </c>
    </row>
    <row r="309" spans="1:8" x14ac:dyDescent="0.2">
      <c r="A309" s="140">
        <v>158</v>
      </c>
      <c r="B309" s="141" t="s">
        <v>308</v>
      </c>
      <c r="C309" s="141" t="s">
        <v>330</v>
      </c>
      <c r="D309" s="141" t="s">
        <v>331</v>
      </c>
      <c r="E309" s="141" t="s">
        <v>100</v>
      </c>
      <c r="F309" s="141" t="s">
        <v>100</v>
      </c>
      <c r="G309" s="142">
        <v>122</v>
      </c>
      <c r="H309" s="142">
        <v>64</v>
      </c>
    </row>
    <row r="310" spans="1:8" x14ac:dyDescent="0.2">
      <c r="A310" s="140">
        <v>160</v>
      </c>
      <c r="B310" s="141" t="s">
        <v>308</v>
      </c>
      <c r="C310" s="141" t="s">
        <v>332</v>
      </c>
      <c r="D310" s="141" t="s">
        <v>332</v>
      </c>
      <c r="E310" s="141" t="s">
        <v>100</v>
      </c>
      <c r="F310" s="141" t="s">
        <v>100</v>
      </c>
      <c r="G310" s="142">
        <v>130</v>
      </c>
      <c r="H310" s="142">
        <v>69</v>
      </c>
    </row>
    <row r="311" spans="1:8" x14ac:dyDescent="0.2">
      <c r="A311" s="140">
        <v>161</v>
      </c>
      <c r="B311" s="141" t="s">
        <v>333</v>
      </c>
      <c r="C311" s="141" t="s">
        <v>334</v>
      </c>
      <c r="D311" s="141" t="s">
        <v>335</v>
      </c>
      <c r="E311" s="141" t="s">
        <v>100</v>
      </c>
      <c r="F311" s="141" t="s">
        <v>100</v>
      </c>
      <c r="G311" s="142">
        <v>108</v>
      </c>
      <c r="H311" s="142">
        <v>64</v>
      </c>
    </row>
    <row r="312" spans="1:8" x14ac:dyDescent="0.2">
      <c r="A312" s="140">
        <v>162</v>
      </c>
      <c r="B312" s="141" t="s">
        <v>333</v>
      </c>
      <c r="C312" s="141" t="s">
        <v>336</v>
      </c>
      <c r="D312" s="141" t="s">
        <v>337</v>
      </c>
      <c r="E312" s="141" t="s">
        <v>103</v>
      </c>
      <c r="F312" s="141" t="s">
        <v>116</v>
      </c>
      <c r="G312" s="142">
        <v>147</v>
      </c>
      <c r="H312" s="142">
        <v>69</v>
      </c>
    </row>
    <row r="313" spans="1:8" x14ac:dyDescent="0.2">
      <c r="A313" s="140">
        <v>162</v>
      </c>
      <c r="B313" s="141" t="s">
        <v>333</v>
      </c>
      <c r="C313" s="141" t="s">
        <v>336</v>
      </c>
      <c r="D313" s="141" t="s">
        <v>337</v>
      </c>
      <c r="E313" s="141" t="s">
        <v>117</v>
      </c>
      <c r="F313" s="141" t="s">
        <v>119</v>
      </c>
      <c r="G313" s="142">
        <v>115</v>
      </c>
      <c r="H313" s="142">
        <v>69</v>
      </c>
    </row>
    <row r="314" spans="1:8" x14ac:dyDescent="0.2">
      <c r="A314" s="140">
        <v>162</v>
      </c>
      <c r="B314" s="141" t="s">
        <v>333</v>
      </c>
      <c r="C314" s="141" t="s">
        <v>336</v>
      </c>
      <c r="D314" s="141" t="s">
        <v>337</v>
      </c>
      <c r="E314" s="141" t="s">
        <v>120</v>
      </c>
      <c r="F314" s="141" t="s">
        <v>108</v>
      </c>
      <c r="G314" s="142">
        <v>147</v>
      </c>
      <c r="H314" s="142">
        <v>69</v>
      </c>
    </row>
    <row r="315" spans="1:8" x14ac:dyDescent="0.2">
      <c r="A315" s="140">
        <v>163</v>
      </c>
      <c r="B315" s="141" t="s">
        <v>333</v>
      </c>
      <c r="C315" s="141" t="s">
        <v>338</v>
      </c>
      <c r="D315" s="141" t="s">
        <v>338</v>
      </c>
      <c r="E315" s="141" t="s">
        <v>103</v>
      </c>
      <c r="F315" s="141" t="s">
        <v>715</v>
      </c>
      <c r="G315" s="142">
        <v>137</v>
      </c>
      <c r="H315" s="142">
        <v>69</v>
      </c>
    </row>
    <row r="316" spans="1:8" x14ac:dyDescent="0.2">
      <c r="A316" s="140">
        <v>163</v>
      </c>
      <c r="B316" s="141" t="s">
        <v>333</v>
      </c>
      <c r="C316" s="141" t="s">
        <v>338</v>
      </c>
      <c r="D316" s="141" t="s">
        <v>338</v>
      </c>
      <c r="E316" s="141" t="s">
        <v>118</v>
      </c>
      <c r="F316" s="141" t="s">
        <v>147</v>
      </c>
      <c r="G316" s="142">
        <v>151</v>
      </c>
      <c r="H316" s="142">
        <v>69</v>
      </c>
    </row>
    <row r="317" spans="1:8" x14ac:dyDescent="0.2">
      <c r="A317" s="140">
        <v>163</v>
      </c>
      <c r="B317" s="141" t="s">
        <v>333</v>
      </c>
      <c r="C317" s="141" t="s">
        <v>338</v>
      </c>
      <c r="D317" s="141" t="s">
        <v>338</v>
      </c>
      <c r="E317" s="141" t="s">
        <v>148</v>
      </c>
      <c r="F317" s="141" t="s">
        <v>108</v>
      </c>
      <c r="G317" s="142">
        <v>137</v>
      </c>
      <c r="H317" s="142">
        <v>69</v>
      </c>
    </row>
    <row r="318" spans="1:8" x14ac:dyDescent="0.2">
      <c r="A318" s="140">
        <v>164</v>
      </c>
      <c r="B318" s="141" t="s">
        <v>333</v>
      </c>
      <c r="C318" s="141" t="s">
        <v>339</v>
      </c>
      <c r="D318" s="141" t="s">
        <v>649</v>
      </c>
      <c r="E318" s="141" t="s">
        <v>103</v>
      </c>
      <c r="F318" s="141" t="s">
        <v>104</v>
      </c>
      <c r="G318" s="142">
        <v>139</v>
      </c>
      <c r="H318" s="142">
        <v>64</v>
      </c>
    </row>
    <row r="319" spans="1:8" x14ac:dyDescent="0.2">
      <c r="A319" s="140">
        <v>164</v>
      </c>
      <c r="B319" s="141" t="s">
        <v>333</v>
      </c>
      <c r="C319" s="141" t="s">
        <v>339</v>
      </c>
      <c r="D319" s="141" t="s">
        <v>649</v>
      </c>
      <c r="E319" s="141" t="s">
        <v>105</v>
      </c>
      <c r="F319" s="141" t="s">
        <v>125</v>
      </c>
      <c r="G319" s="142">
        <v>194</v>
      </c>
      <c r="H319" s="142">
        <v>64</v>
      </c>
    </row>
    <row r="320" spans="1:8" x14ac:dyDescent="0.2">
      <c r="A320" s="140">
        <v>164</v>
      </c>
      <c r="B320" s="141" t="s">
        <v>333</v>
      </c>
      <c r="C320" s="141" t="s">
        <v>339</v>
      </c>
      <c r="D320" s="141" t="s">
        <v>649</v>
      </c>
      <c r="E320" s="141" t="s">
        <v>126</v>
      </c>
      <c r="F320" s="141" t="s">
        <v>108</v>
      </c>
      <c r="G320" s="142">
        <v>139</v>
      </c>
      <c r="H320" s="142">
        <v>64</v>
      </c>
    </row>
    <row r="321" spans="1:8" x14ac:dyDescent="0.2">
      <c r="A321" s="140">
        <v>473</v>
      </c>
      <c r="B321" s="141" t="s">
        <v>333</v>
      </c>
      <c r="C321" s="141" t="s">
        <v>340</v>
      </c>
      <c r="D321" s="141" t="s">
        <v>341</v>
      </c>
      <c r="E321" s="141" t="s">
        <v>100</v>
      </c>
      <c r="F321" s="141" t="s">
        <v>100</v>
      </c>
      <c r="G321" s="142">
        <v>137</v>
      </c>
      <c r="H321" s="142">
        <v>64</v>
      </c>
    </row>
    <row r="322" spans="1:8" x14ac:dyDescent="0.2">
      <c r="A322" s="140">
        <v>165</v>
      </c>
      <c r="B322" s="141" t="s">
        <v>333</v>
      </c>
      <c r="C322" s="141" t="s">
        <v>342</v>
      </c>
      <c r="D322" s="141" t="s">
        <v>343</v>
      </c>
      <c r="E322" s="141" t="s">
        <v>100</v>
      </c>
      <c r="F322" s="141" t="s">
        <v>100</v>
      </c>
      <c r="G322" s="142">
        <v>111</v>
      </c>
      <c r="H322" s="142">
        <v>69</v>
      </c>
    </row>
    <row r="323" spans="1:8" x14ac:dyDescent="0.2">
      <c r="A323" s="140">
        <v>170</v>
      </c>
      <c r="B323" s="141" t="s">
        <v>333</v>
      </c>
      <c r="C323" s="141" t="s">
        <v>345</v>
      </c>
      <c r="D323" s="141" t="s">
        <v>332</v>
      </c>
      <c r="E323" s="141" t="s">
        <v>103</v>
      </c>
      <c r="F323" s="141" t="s">
        <v>147</v>
      </c>
      <c r="G323" s="142">
        <v>141</v>
      </c>
      <c r="H323" s="142">
        <v>69</v>
      </c>
    </row>
    <row r="324" spans="1:8" x14ac:dyDescent="0.2">
      <c r="A324" s="140">
        <v>170</v>
      </c>
      <c r="B324" s="141" t="s">
        <v>333</v>
      </c>
      <c r="C324" s="141" t="s">
        <v>345</v>
      </c>
      <c r="D324" s="141" t="s">
        <v>332</v>
      </c>
      <c r="E324" s="141" t="s">
        <v>148</v>
      </c>
      <c r="F324" s="141" t="s">
        <v>125</v>
      </c>
      <c r="G324" s="142">
        <v>325</v>
      </c>
      <c r="H324" s="142">
        <v>69</v>
      </c>
    </row>
    <row r="325" spans="1:8" x14ac:dyDescent="0.2">
      <c r="A325" s="140">
        <v>170</v>
      </c>
      <c r="B325" s="141" t="s">
        <v>333</v>
      </c>
      <c r="C325" s="141" t="s">
        <v>345</v>
      </c>
      <c r="D325" s="141" t="s">
        <v>332</v>
      </c>
      <c r="E325" s="141" t="s">
        <v>126</v>
      </c>
      <c r="F325" s="141" t="s">
        <v>108</v>
      </c>
      <c r="G325" s="142">
        <v>141</v>
      </c>
      <c r="H325" s="142">
        <v>69</v>
      </c>
    </row>
    <row r="326" spans="1:8" x14ac:dyDescent="0.2">
      <c r="A326" s="140">
        <v>171</v>
      </c>
      <c r="B326" s="141" t="s">
        <v>346</v>
      </c>
      <c r="C326" s="141" t="s">
        <v>690</v>
      </c>
      <c r="D326" s="141" t="s">
        <v>691</v>
      </c>
      <c r="E326" s="141" t="s">
        <v>103</v>
      </c>
      <c r="F326" s="141" t="s">
        <v>116</v>
      </c>
      <c r="G326" s="142">
        <v>254</v>
      </c>
      <c r="H326" s="142">
        <v>74</v>
      </c>
    </row>
    <row r="327" spans="1:8" x14ac:dyDescent="0.2">
      <c r="A327" s="140">
        <v>171</v>
      </c>
      <c r="B327" s="141" t="s">
        <v>346</v>
      </c>
      <c r="C327" s="141" t="s">
        <v>690</v>
      </c>
      <c r="D327" s="141" t="s">
        <v>691</v>
      </c>
      <c r="E327" s="141" t="s">
        <v>117</v>
      </c>
      <c r="F327" s="141" t="s">
        <v>147</v>
      </c>
      <c r="G327" s="142">
        <v>164</v>
      </c>
      <c r="H327" s="142">
        <v>74</v>
      </c>
    </row>
    <row r="328" spans="1:8" x14ac:dyDescent="0.2">
      <c r="A328" s="140">
        <v>171</v>
      </c>
      <c r="B328" s="141" t="s">
        <v>346</v>
      </c>
      <c r="C328" s="141" t="s">
        <v>690</v>
      </c>
      <c r="D328" s="141" t="s">
        <v>691</v>
      </c>
      <c r="E328" s="141" t="s">
        <v>148</v>
      </c>
      <c r="F328" s="141" t="s">
        <v>125</v>
      </c>
      <c r="G328" s="142">
        <v>326</v>
      </c>
      <c r="H328" s="142">
        <v>74</v>
      </c>
    </row>
    <row r="329" spans="1:8" x14ac:dyDescent="0.2">
      <c r="A329" s="140">
        <v>171</v>
      </c>
      <c r="B329" s="141" t="s">
        <v>346</v>
      </c>
      <c r="C329" s="141" t="s">
        <v>690</v>
      </c>
      <c r="D329" s="141" t="s">
        <v>691</v>
      </c>
      <c r="E329" s="141" t="s">
        <v>126</v>
      </c>
      <c r="F329" s="141" t="s">
        <v>108</v>
      </c>
      <c r="G329" s="142">
        <v>254</v>
      </c>
      <c r="H329" s="142">
        <v>74</v>
      </c>
    </row>
    <row r="330" spans="1:8" x14ac:dyDescent="0.2">
      <c r="A330" s="140">
        <v>172</v>
      </c>
      <c r="B330" s="141" t="s">
        <v>346</v>
      </c>
      <c r="C330" s="141" t="s">
        <v>347</v>
      </c>
      <c r="D330" s="141" t="s">
        <v>348</v>
      </c>
      <c r="E330" s="141" t="s">
        <v>103</v>
      </c>
      <c r="F330" s="141" t="s">
        <v>116</v>
      </c>
      <c r="G330" s="142">
        <v>150</v>
      </c>
      <c r="H330" s="142">
        <v>69</v>
      </c>
    </row>
    <row r="331" spans="1:8" x14ac:dyDescent="0.2">
      <c r="A331" s="140">
        <v>172</v>
      </c>
      <c r="B331" s="141" t="s">
        <v>346</v>
      </c>
      <c r="C331" s="141" t="s">
        <v>347</v>
      </c>
      <c r="D331" s="141" t="s">
        <v>348</v>
      </c>
      <c r="E331" s="141" t="s">
        <v>117</v>
      </c>
      <c r="F331" s="141" t="s">
        <v>147</v>
      </c>
      <c r="G331" s="142">
        <v>115</v>
      </c>
      <c r="H331" s="142">
        <v>69</v>
      </c>
    </row>
    <row r="332" spans="1:8" x14ac:dyDescent="0.2">
      <c r="A332" s="140">
        <v>172</v>
      </c>
      <c r="B332" s="141" t="s">
        <v>346</v>
      </c>
      <c r="C332" s="141" t="s">
        <v>347</v>
      </c>
      <c r="D332" s="141" t="s">
        <v>348</v>
      </c>
      <c r="E332" s="141" t="s">
        <v>148</v>
      </c>
      <c r="F332" s="141" t="s">
        <v>125</v>
      </c>
      <c r="G332" s="142">
        <v>206</v>
      </c>
      <c r="H332" s="142">
        <v>69</v>
      </c>
    </row>
    <row r="333" spans="1:8" x14ac:dyDescent="0.2">
      <c r="A333" s="140">
        <v>172</v>
      </c>
      <c r="B333" s="141" t="s">
        <v>346</v>
      </c>
      <c r="C333" s="141" t="s">
        <v>347</v>
      </c>
      <c r="D333" s="141" t="s">
        <v>348</v>
      </c>
      <c r="E333" s="141" t="s">
        <v>126</v>
      </c>
      <c r="F333" s="141" t="s">
        <v>108</v>
      </c>
      <c r="G333" s="142">
        <v>150</v>
      </c>
      <c r="H333" s="142">
        <v>69</v>
      </c>
    </row>
    <row r="334" spans="1:8" x14ac:dyDescent="0.2">
      <c r="A334" s="140">
        <v>173</v>
      </c>
      <c r="B334" s="141" t="s">
        <v>346</v>
      </c>
      <c r="C334" s="141" t="s">
        <v>349</v>
      </c>
      <c r="D334" s="141" t="s">
        <v>350</v>
      </c>
      <c r="E334" s="141" t="s">
        <v>103</v>
      </c>
      <c r="F334" s="141" t="s">
        <v>116</v>
      </c>
      <c r="G334" s="142">
        <v>198</v>
      </c>
      <c r="H334" s="142">
        <v>64</v>
      </c>
    </row>
    <row r="335" spans="1:8" x14ac:dyDescent="0.2">
      <c r="A335" s="140">
        <v>173</v>
      </c>
      <c r="B335" s="141" t="s">
        <v>346</v>
      </c>
      <c r="C335" s="141" t="s">
        <v>349</v>
      </c>
      <c r="D335" s="141" t="s">
        <v>350</v>
      </c>
      <c r="E335" s="141" t="s">
        <v>117</v>
      </c>
      <c r="F335" s="141" t="s">
        <v>147</v>
      </c>
      <c r="G335" s="142">
        <v>133</v>
      </c>
      <c r="H335" s="142">
        <v>64</v>
      </c>
    </row>
    <row r="336" spans="1:8" x14ac:dyDescent="0.2">
      <c r="A336" s="140">
        <v>173</v>
      </c>
      <c r="B336" s="141" t="s">
        <v>346</v>
      </c>
      <c r="C336" s="141" t="s">
        <v>349</v>
      </c>
      <c r="D336" s="141" t="s">
        <v>350</v>
      </c>
      <c r="E336" s="141" t="s">
        <v>148</v>
      </c>
      <c r="F336" s="141" t="s">
        <v>125</v>
      </c>
      <c r="G336" s="142">
        <v>229</v>
      </c>
      <c r="H336" s="142">
        <v>64</v>
      </c>
    </row>
    <row r="337" spans="1:8" x14ac:dyDescent="0.2">
      <c r="A337" s="140">
        <v>173</v>
      </c>
      <c r="B337" s="141" t="s">
        <v>346</v>
      </c>
      <c r="C337" s="141" t="s">
        <v>349</v>
      </c>
      <c r="D337" s="141" t="s">
        <v>350</v>
      </c>
      <c r="E337" s="141" t="s">
        <v>126</v>
      </c>
      <c r="F337" s="141" t="s">
        <v>108</v>
      </c>
      <c r="G337" s="142">
        <v>198</v>
      </c>
      <c r="H337" s="142">
        <v>64</v>
      </c>
    </row>
    <row r="338" spans="1:8" x14ac:dyDescent="0.2">
      <c r="A338" s="140">
        <v>175</v>
      </c>
      <c r="B338" s="141" t="s">
        <v>352</v>
      </c>
      <c r="C338" s="141" t="s">
        <v>353</v>
      </c>
      <c r="D338" s="141" t="s">
        <v>354</v>
      </c>
      <c r="E338" s="141" t="s">
        <v>100</v>
      </c>
      <c r="F338" s="141" t="s">
        <v>100</v>
      </c>
      <c r="G338" s="142">
        <v>134</v>
      </c>
      <c r="H338" s="142">
        <v>69</v>
      </c>
    </row>
    <row r="339" spans="1:8" x14ac:dyDescent="0.2">
      <c r="A339" s="140">
        <v>178</v>
      </c>
      <c r="B339" s="141" t="s">
        <v>352</v>
      </c>
      <c r="C339" s="141" t="s">
        <v>355</v>
      </c>
      <c r="D339" s="141" t="s">
        <v>356</v>
      </c>
      <c r="E339" s="141" t="s">
        <v>100</v>
      </c>
      <c r="F339" s="141" t="s">
        <v>100</v>
      </c>
      <c r="G339" s="142">
        <v>145</v>
      </c>
      <c r="H339" s="142">
        <v>64</v>
      </c>
    </row>
    <row r="340" spans="1:8" x14ac:dyDescent="0.2">
      <c r="A340" s="140">
        <v>183</v>
      </c>
      <c r="B340" s="141" t="s">
        <v>352</v>
      </c>
      <c r="C340" s="141" t="s">
        <v>357</v>
      </c>
      <c r="D340" s="141" t="s">
        <v>219</v>
      </c>
      <c r="E340" s="141" t="s">
        <v>100</v>
      </c>
      <c r="F340" s="141" t="s">
        <v>100</v>
      </c>
      <c r="G340" s="142">
        <v>117</v>
      </c>
      <c r="H340" s="142">
        <v>64</v>
      </c>
    </row>
    <row r="341" spans="1:8" x14ac:dyDescent="0.2">
      <c r="A341" s="140">
        <v>184</v>
      </c>
      <c r="B341" s="141" t="s">
        <v>352</v>
      </c>
      <c r="C341" s="141" t="s">
        <v>358</v>
      </c>
      <c r="D341" s="141" t="s">
        <v>359</v>
      </c>
      <c r="E341" s="141" t="s">
        <v>103</v>
      </c>
      <c r="F341" s="141" t="s">
        <v>119</v>
      </c>
      <c r="G341" s="142">
        <v>126</v>
      </c>
      <c r="H341" s="142">
        <v>64</v>
      </c>
    </row>
    <row r="342" spans="1:8" x14ac:dyDescent="0.2">
      <c r="A342" s="140">
        <v>184</v>
      </c>
      <c r="B342" s="141" t="s">
        <v>352</v>
      </c>
      <c r="C342" s="141" t="s">
        <v>358</v>
      </c>
      <c r="D342" s="141" t="s">
        <v>359</v>
      </c>
      <c r="E342" s="141" t="s">
        <v>120</v>
      </c>
      <c r="F342" s="141" t="s">
        <v>147</v>
      </c>
      <c r="G342" s="142">
        <v>142</v>
      </c>
      <c r="H342" s="142">
        <v>64</v>
      </c>
    </row>
    <row r="343" spans="1:8" x14ac:dyDescent="0.2">
      <c r="A343" s="140">
        <v>184</v>
      </c>
      <c r="B343" s="141" t="s">
        <v>352</v>
      </c>
      <c r="C343" s="141" t="s">
        <v>358</v>
      </c>
      <c r="D343" s="141" t="s">
        <v>359</v>
      </c>
      <c r="E343" s="141" t="s">
        <v>148</v>
      </c>
      <c r="F343" s="141" t="s">
        <v>108</v>
      </c>
      <c r="G343" s="142">
        <v>126</v>
      </c>
      <c r="H343" s="142">
        <v>64</v>
      </c>
    </row>
    <row r="344" spans="1:8" x14ac:dyDescent="0.2">
      <c r="A344" s="140">
        <v>187</v>
      </c>
      <c r="B344" s="141" t="s">
        <v>352</v>
      </c>
      <c r="C344" s="141" t="s">
        <v>360</v>
      </c>
      <c r="D344" s="141" t="s">
        <v>361</v>
      </c>
      <c r="E344" s="141" t="s">
        <v>103</v>
      </c>
      <c r="F344" s="141" t="s">
        <v>116</v>
      </c>
      <c r="G344" s="142">
        <v>134</v>
      </c>
      <c r="H344" s="142">
        <v>74</v>
      </c>
    </row>
    <row r="345" spans="1:8" x14ac:dyDescent="0.2">
      <c r="A345" s="140">
        <v>187</v>
      </c>
      <c r="B345" s="141" t="s">
        <v>352</v>
      </c>
      <c r="C345" s="141" t="s">
        <v>360</v>
      </c>
      <c r="D345" s="141" t="s">
        <v>361</v>
      </c>
      <c r="E345" s="141" t="s">
        <v>117</v>
      </c>
      <c r="F345" s="141" t="s">
        <v>147</v>
      </c>
      <c r="G345" s="142">
        <v>127</v>
      </c>
      <c r="H345" s="142">
        <v>74</v>
      </c>
    </row>
    <row r="346" spans="1:8" x14ac:dyDescent="0.2">
      <c r="A346" s="140">
        <v>187</v>
      </c>
      <c r="B346" s="141" t="s">
        <v>352</v>
      </c>
      <c r="C346" s="141" t="s">
        <v>360</v>
      </c>
      <c r="D346" s="141" t="s">
        <v>361</v>
      </c>
      <c r="E346" s="141" t="s">
        <v>148</v>
      </c>
      <c r="F346" s="141" t="s">
        <v>125</v>
      </c>
      <c r="G346" s="142">
        <v>211</v>
      </c>
      <c r="H346" s="142">
        <v>74</v>
      </c>
    </row>
    <row r="347" spans="1:8" x14ac:dyDescent="0.2">
      <c r="A347" s="140">
        <v>187</v>
      </c>
      <c r="B347" s="141" t="s">
        <v>352</v>
      </c>
      <c r="C347" s="141" t="s">
        <v>360</v>
      </c>
      <c r="D347" s="141" t="s">
        <v>361</v>
      </c>
      <c r="E347" s="141" t="s">
        <v>126</v>
      </c>
      <c r="F347" s="141" t="s">
        <v>108</v>
      </c>
      <c r="G347" s="142">
        <v>134</v>
      </c>
      <c r="H347" s="142">
        <v>74</v>
      </c>
    </row>
    <row r="348" spans="1:8" x14ac:dyDescent="0.2">
      <c r="A348" s="140">
        <v>188</v>
      </c>
      <c r="B348" s="141" t="s">
        <v>352</v>
      </c>
      <c r="C348" s="141" t="s">
        <v>362</v>
      </c>
      <c r="D348" s="141" t="s">
        <v>362</v>
      </c>
      <c r="E348" s="141" t="s">
        <v>100</v>
      </c>
      <c r="F348" s="141" t="s">
        <v>100</v>
      </c>
      <c r="G348" s="142">
        <v>127</v>
      </c>
      <c r="H348" s="142">
        <v>59</v>
      </c>
    </row>
    <row r="349" spans="1:8" x14ac:dyDescent="0.2">
      <c r="A349" s="140">
        <v>190</v>
      </c>
      <c r="B349" s="141" t="s">
        <v>352</v>
      </c>
      <c r="C349" s="141" t="s">
        <v>363</v>
      </c>
      <c r="D349" s="141" t="s">
        <v>363</v>
      </c>
      <c r="E349" s="141" t="s">
        <v>103</v>
      </c>
      <c r="F349" s="141" t="s">
        <v>104</v>
      </c>
      <c r="G349" s="142">
        <v>107</v>
      </c>
      <c r="H349" s="142">
        <v>64</v>
      </c>
    </row>
    <row r="350" spans="1:8" x14ac:dyDescent="0.2">
      <c r="A350" s="140">
        <v>190</v>
      </c>
      <c r="B350" s="141" t="s">
        <v>352</v>
      </c>
      <c r="C350" s="141" t="s">
        <v>363</v>
      </c>
      <c r="D350" s="141" t="s">
        <v>363</v>
      </c>
      <c r="E350" s="141" t="s">
        <v>105</v>
      </c>
      <c r="F350" s="141" t="s">
        <v>125</v>
      </c>
      <c r="G350" s="142">
        <v>144</v>
      </c>
      <c r="H350" s="142">
        <v>64</v>
      </c>
    </row>
    <row r="351" spans="1:8" x14ac:dyDescent="0.2">
      <c r="A351" s="140">
        <v>190</v>
      </c>
      <c r="B351" s="141" t="s">
        <v>352</v>
      </c>
      <c r="C351" s="141" t="s">
        <v>363</v>
      </c>
      <c r="D351" s="141" t="s">
        <v>363</v>
      </c>
      <c r="E351" s="141" t="s">
        <v>126</v>
      </c>
      <c r="F351" s="141" t="s">
        <v>108</v>
      </c>
      <c r="G351" s="142">
        <v>107</v>
      </c>
      <c r="H351" s="142">
        <v>64</v>
      </c>
    </row>
    <row r="352" spans="1:8" x14ac:dyDescent="0.2">
      <c r="A352" s="140">
        <v>192</v>
      </c>
      <c r="B352" s="141" t="s">
        <v>352</v>
      </c>
      <c r="C352" s="141" t="s">
        <v>364</v>
      </c>
      <c r="D352" s="141" t="s">
        <v>365</v>
      </c>
      <c r="E352" s="141" t="s">
        <v>103</v>
      </c>
      <c r="F352" s="141" t="s">
        <v>150</v>
      </c>
      <c r="G352" s="142">
        <v>156</v>
      </c>
      <c r="H352" s="142">
        <v>64</v>
      </c>
    </row>
    <row r="353" spans="1:8" x14ac:dyDescent="0.2">
      <c r="A353" s="140">
        <v>192</v>
      </c>
      <c r="B353" s="141" t="s">
        <v>352</v>
      </c>
      <c r="C353" s="141" t="s">
        <v>364</v>
      </c>
      <c r="D353" s="141" t="s">
        <v>365</v>
      </c>
      <c r="E353" s="141" t="s">
        <v>151</v>
      </c>
      <c r="F353" s="141" t="s">
        <v>147</v>
      </c>
      <c r="G353" s="142">
        <v>138</v>
      </c>
      <c r="H353" s="142">
        <v>64</v>
      </c>
    </row>
    <row r="354" spans="1:8" x14ac:dyDescent="0.2">
      <c r="A354" s="140">
        <v>192</v>
      </c>
      <c r="B354" s="141" t="s">
        <v>352</v>
      </c>
      <c r="C354" s="141" t="s">
        <v>364</v>
      </c>
      <c r="D354" s="141" t="s">
        <v>365</v>
      </c>
      <c r="E354" s="141" t="s">
        <v>148</v>
      </c>
      <c r="F354" s="141" t="s">
        <v>125</v>
      </c>
      <c r="G354" s="142">
        <v>249</v>
      </c>
      <c r="H354" s="142">
        <v>64</v>
      </c>
    </row>
    <row r="355" spans="1:8" x14ac:dyDescent="0.2">
      <c r="A355" s="140">
        <v>192</v>
      </c>
      <c r="B355" s="141" t="s">
        <v>352</v>
      </c>
      <c r="C355" s="141" t="s">
        <v>364</v>
      </c>
      <c r="D355" s="141" t="s">
        <v>365</v>
      </c>
      <c r="E355" s="141" t="s">
        <v>126</v>
      </c>
      <c r="F355" s="141" t="s">
        <v>108</v>
      </c>
      <c r="G355" s="142">
        <v>156</v>
      </c>
      <c r="H355" s="142">
        <v>64</v>
      </c>
    </row>
    <row r="356" spans="1:8" x14ac:dyDescent="0.2">
      <c r="A356" s="140">
        <v>193</v>
      </c>
      <c r="B356" s="141" t="s">
        <v>352</v>
      </c>
      <c r="C356" s="141" t="s">
        <v>366</v>
      </c>
      <c r="D356" s="141" t="s">
        <v>156</v>
      </c>
      <c r="E356" s="141" t="s">
        <v>100</v>
      </c>
      <c r="F356" s="141" t="s">
        <v>100</v>
      </c>
      <c r="G356" s="142">
        <v>117</v>
      </c>
      <c r="H356" s="142">
        <v>64</v>
      </c>
    </row>
    <row r="357" spans="1:8" x14ac:dyDescent="0.2">
      <c r="A357" s="140">
        <v>195</v>
      </c>
      <c r="B357" s="141" t="s">
        <v>352</v>
      </c>
      <c r="C357" s="141" t="s">
        <v>367</v>
      </c>
      <c r="D357" s="141" t="s">
        <v>368</v>
      </c>
      <c r="E357" s="141" t="s">
        <v>103</v>
      </c>
      <c r="F357" s="141" t="s">
        <v>104</v>
      </c>
      <c r="G357" s="142">
        <v>107</v>
      </c>
      <c r="H357" s="142">
        <v>64</v>
      </c>
    </row>
    <row r="358" spans="1:8" x14ac:dyDescent="0.2">
      <c r="A358" s="140">
        <v>195</v>
      </c>
      <c r="B358" s="141" t="s">
        <v>352</v>
      </c>
      <c r="C358" s="141" t="s">
        <v>367</v>
      </c>
      <c r="D358" s="141" t="s">
        <v>368</v>
      </c>
      <c r="E358" s="141" t="s">
        <v>105</v>
      </c>
      <c r="F358" s="141" t="s">
        <v>125</v>
      </c>
      <c r="G358" s="142">
        <v>127</v>
      </c>
      <c r="H358" s="142">
        <v>64</v>
      </c>
    </row>
    <row r="359" spans="1:8" x14ac:dyDescent="0.2">
      <c r="A359" s="140">
        <v>195</v>
      </c>
      <c r="B359" s="141" t="s">
        <v>352</v>
      </c>
      <c r="C359" s="141" t="s">
        <v>367</v>
      </c>
      <c r="D359" s="141" t="s">
        <v>368</v>
      </c>
      <c r="E359" s="141" t="s">
        <v>126</v>
      </c>
      <c r="F359" s="141" t="s">
        <v>108</v>
      </c>
      <c r="G359" s="142">
        <v>107</v>
      </c>
      <c r="H359" s="142">
        <v>64</v>
      </c>
    </row>
    <row r="360" spans="1:8" x14ac:dyDescent="0.2">
      <c r="A360" s="140">
        <v>196</v>
      </c>
      <c r="B360" s="141" t="s">
        <v>352</v>
      </c>
      <c r="C360" s="141" t="s">
        <v>692</v>
      </c>
      <c r="D360" s="141" t="s">
        <v>693</v>
      </c>
      <c r="E360" s="141" t="s">
        <v>103</v>
      </c>
      <c r="F360" s="141" t="s">
        <v>147</v>
      </c>
      <c r="G360" s="142">
        <v>134</v>
      </c>
      <c r="H360" s="142">
        <v>64</v>
      </c>
    </row>
    <row r="361" spans="1:8" x14ac:dyDescent="0.2">
      <c r="A361" s="140">
        <v>196</v>
      </c>
      <c r="B361" s="141" t="s">
        <v>352</v>
      </c>
      <c r="C361" s="141" t="s">
        <v>692</v>
      </c>
      <c r="D361" s="141" t="s">
        <v>693</v>
      </c>
      <c r="E361" s="141" t="s">
        <v>148</v>
      </c>
      <c r="F361" s="141" t="s">
        <v>125</v>
      </c>
      <c r="G361" s="142">
        <v>235</v>
      </c>
      <c r="H361" s="142">
        <v>64</v>
      </c>
    </row>
    <row r="362" spans="1:8" x14ac:dyDescent="0.2">
      <c r="A362" s="140">
        <v>196</v>
      </c>
      <c r="B362" s="141" t="s">
        <v>352</v>
      </c>
      <c r="C362" s="141" t="s">
        <v>692</v>
      </c>
      <c r="D362" s="141" t="s">
        <v>693</v>
      </c>
      <c r="E362" s="141" t="s">
        <v>126</v>
      </c>
      <c r="F362" s="141" t="s">
        <v>108</v>
      </c>
      <c r="G362" s="142">
        <v>134</v>
      </c>
      <c r="H362" s="142">
        <v>64</v>
      </c>
    </row>
    <row r="363" spans="1:8" x14ac:dyDescent="0.2">
      <c r="A363" s="140">
        <v>199</v>
      </c>
      <c r="B363" s="141" t="s">
        <v>369</v>
      </c>
      <c r="C363" s="141" t="s">
        <v>370</v>
      </c>
      <c r="D363" s="141" t="s">
        <v>371</v>
      </c>
      <c r="E363" s="141" t="s">
        <v>103</v>
      </c>
      <c r="F363" s="141" t="s">
        <v>116</v>
      </c>
      <c r="G363" s="142">
        <v>200</v>
      </c>
      <c r="H363" s="142">
        <v>79</v>
      </c>
    </row>
    <row r="364" spans="1:8" x14ac:dyDescent="0.2">
      <c r="A364" s="140">
        <v>199</v>
      </c>
      <c r="B364" s="141" t="s">
        <v>369</v>
      </c>
      <c r="C364" s="141" t="s">
        <v>370</v>
      </c>
      <c r="D364" s="141" t="s">
        <v>371</v>
      </c>
      <c r="E364" s="141" t="s">
        <v>117</v>
      </c>
      <c r="F364" s="141" t="s">
        <v>104</v>
      </c>
      <c r="G364" s="142">
        <v>148</v>
      </c>
      <c r="H364" s="142">
        <v>79</v>
      </c>
    </row>
    <row r="365" spans="1:8" x14ac:dyDescent="0.2">
      <c r="A365" s="140">
        <v>199</v>
      </c>
      <c r="B365" s="141" t="s">
        <v>369</v>
      </c>
      <c r="C365" s="141" t="s">
        <v>370</v>
      </c>
      <c r="D365" s="141" t="s">
        <v>371</v>
      </c>
      <c r="E365" s="141" t="s">
        <v>105</v>
      </c>
      <c r="F365" s="141" t="s">
        <v>108</v>
      </c>
      <c r="G365" s="142">
        <v>200</v>
      </c>
      <c r="H365" s="142">
        <v>79</v>
      </c>
    </row>
    <row r="366" spans="1:8" x14ac:dyDescent="0.2">
      <c r="A366" s="140">
        <v>201</v>
      </c>
      <c r="B366" s="141" t="s">
        <v>369</v>
      </c>
      <c r="C366" s="141" t="s">
        <v>372</v>
      </c>
      <c r="D366" s="141" t="s">
        <v>650</v>
      </c>
      <c r="E366" s="141" t="s">
        <v>100</v>
      </c>
      <c r="F366" s="141" t="s">
        <v>100</v>
      </c>
      <c r="G366" s="142">
        <v>148</v>
      </c>
      <c r="H366" s="142">
        <v>79</v>
      </c>
    </row>
    <row r="367" spans="1:8" x14ac:dyDescent="0.2">
      <c r="A367" s="140">
        <v>202</v>
      </c>
      <c r="B367" s="141" t="s">
        <v>369</v>
      </c>
      <c r="C367" s="141" t="s">
        <v>373</v>
      </c>
      <c r="D367" s="141" t="s">
        <v>374</v>
      </c>
      <c r="E367" s="141" t="s">
        <v>100</v>
      </c>
      <c r="F367" s="141" t="s">
        <v>100</v>
      </c>
      <c r="G367" s="142">
        <v>133</v>
      </c>
      <c r="H367" s="142">
        <v>64</v>
      </c>
    </row>
    <row r="368" spans="1:8" x14ac:dyDescent="0.2">
      <c r="A368" s="140">
        <v>204</v>
      </c>
      <c r="B368" s="141" t="s">
        <v>375</v>
      </c>
      <c r="C368" s="141" t="s">
        <v>376</v>
      </c>
      <c r="D368" s="141" t="s">
        <v>651</v>
      </c>
      <c r="E368" s="141" t="s">
        <v>100</v>
      </c>
      <c r="F368" s="141" t="s">
        <v>100</v>
      </c>
      <c r="G368" s="142">
        <v>126</v>
      </c>
      <c r="H368" s="142">
        <v>64</v>
      </c>
    </row>
    <row r="369" spans="1:8" x14ac:dyDescent="0.2">
      <c r="A369" s="140">
        <v>207</v>
      </c>
      <c r="B369" s="141" t="s">
        <v>375</v>
      </c>
      <c r="C369" s="141" t="s">
        <v>371</v>
      </c>
      <c r="D369" s="141" t="s">
        <v>694</v>
      </c>
      <c r="E369" s="141" t="s">
        <v>100</v>
      </c>
      <c r="F369" s="141" t="s">
        <v>100</v>
      </c>
      <c r="G369" s="142">
        <v>150</v>
      </c>
      <c r="H369" s="142">
        <v>64</v>
      </c>
    </row>
    <row r="370" spans="1:8" x14ac:dyDescent="0.2">
      <c r="A370" s="140">
        <v>477</v>
      </c>
      <c r="B370" s="141" t="s">
        <v>377</v>
      </c>
      <c r="C370" s="141" t="s">
        <v>378</v>
      </c>
      <c r="D370" s="141" t="s">
        <v>307</v>
      </c>
      <c r="E370" s="141" t="s">
        <v>100</v>
      </c>
      <c r="F370" s="141" t="s">
        <v>100</v>
      </c>
      <c r="G370" s="142">
        <v>119</v>
      </c>
      <c r="H370" s="142">
        <v>64</v>
      </c>
    </row>
    <row r="371" spans="1:8" x14ac:dyDescent="0.2">
      <c r="A371" s="140">
        <v>447</v>
      </c>
      <c r="B371" s="141" t="s">
        <v>377</v>
      </c>
      <c r="C371" s="141" t="s">
        <v>379</v>
      </c>
      <c r="D371" s="141" t="s">
        <v>380</v>
      </c>
      <c r="E371" s="141" t="s">
        <v>100</v>
      </c>
      <c r="F371" s="141" t="s">
        <v>100</v>
      </c>
      <c r="G371" s="142">
        <v>121</v>
      </c>
      <c r="H371" s="142">
        <v>59</v>
      </c>
    </row>
    <row r="372" spans="1:8" x14ac:dyDescent="0.2">
      <c r="A372" s="140">
        <v>211</v>
      </c>
      <c r="B372" s="141" t="s">
        <v>377</v>
      </c>
      <c r="C372" s="141" t="s">
        <v>381</v>
      </c>
      <c r="D372" s="141" t="s">
        <v>382</v>
      </c>
      <c r="E372" s="141" t="s">
        <v>100</v>
      </c>
      <c r="F372" s="141" t="s">
        <v>100</v>
      </c>
      <c r="G372" s="142">
        <v>118</v>
      </c>
      <c r="H372" s="142">
        <v>64</v>
      </c>
    </row>
    <row r="373" spans="1:8" x14ac:dyDescent="0.2">
      <c r="A373" s="140">
        <v>215</v>
      </c>
      <c r="B373" s="141" t="s">
        <v>383</v>
      </c>
      <c r="C373" s="141" t="s">
        <v>717</v>
      </c>
      <c r="D373" s="141" t="s">
        <v>718</v>
      </c>
      <c r="E373" s="141" t="s">
        <v>103</v>
      </c>
      <c r="F373" s="141" t="s">
        <v>104</v>
      </c>
      <c r="G373" s="142">
        <v>171</v>
      </c>
      <c r="H373" s="142">
        <v>79</v>
      </c>
    </row>
    <row r="374" spans="1:8" x14ac:dyDescent="0.2">
      <c r="A374" s="140">
        <v>215</v>
      </c>
      <c r="B374" s="141" t="s">
        <v>383</v>
      </c>
      <c r="C374" s="141" t="s">
        <v>717</v>
      </c>
      <c r="D374" s="141" t="s">
        <v>718</v>
      </c>
      <c r="E374" s="141" t="s">
        <v>105</v>
      </c>
      <c r="F374" s="141" t="s">
        <v>108</v>
      </c>
      <c r="G374" s="142">
        <v>293</v>
      </c>
      <c r="H374" s="142">
        <v>79</v>
      </c>
    </row>
    <row r="375" spans="1:8" x14ac:dyDescent="0.2">
      <c r="A375" s="140">
        <v>426</v>
      </c>
      <c r="B375" s="141" t="s">
        <v>383</v>
      </c>
      <c r="C375" s="141" t="s">
        <v>384</v>
      </c>
      <c r="D375" s="141" t="s">
        <v>385</v>
      </c>
      <c r="E375" s="141" t="s">
        <v>100</v>
      </c>
      <c r="F375" s="141" t="s">
        <v>100</v>
      </c>
      <c r="G375" s="142">
        <v>122</v>
      </c>
      <c r="H375" s="142">
        <v>64</v>
      </c>
    </row>
    <row r="376" spans="1:8" x14ac:dyDescent="0.2">
      <c r="A376" s="140">
        <v>496</v>
      </c>
      <c r="B376" s="141" t="s">
        <v>383</v>
      </c>
      <c r="C376" s="141" t="s">
        <v>712</v>
      </c>
      <c r="D376" s="141" t="s">
        <v>713</v>
      </c>
      <c r="E376" s="141" t="s">
        <v>103</v>
      </c>
      <c r="F376" s="141" t="s">
        <v>147</v>
      </c>
      <c r="G376" s="142">
        <v>132</v>
      </c>
      <c r="H376" s="142">
        <v>64</v>
      </c>
    </row>
    <row r="377" spans="1:8" x14ac:dyDescent="0.2">
      <c r="A377" s="140">
        <v>496</v>
      </c>
      <c r="B377" s="141" t="s">
        <v>383</v>
      </c>
      <c r="C377" s="141" t="s">
        <v>712</v>
      </c>
      <c r="D377" s="141" t="s">
        <v>713</v>
      </c>
      <c r="E377" s="141" t="s">
        <v>148</v>
      </c>
      <c r="F377" s="141" t="s">
        <v>125</v>
      </c>
      <c r="G377" s="142">
        <v>243</v>
      </c>
      <c r="H377" s="142">
        <v>64</v>
      </c>
    </row>
    <row r="378" spans="1:8" x14ac:dyDescent="0.2">
      <c r="A378" s="140">
        <v>496</v>
      </c>
      <c r="B378" s="141" t="s">
        <v>383</v>
      </c>
      <c r="C378" s="141" t="s">
        <v>712</v>
      </c>
      <c r="D378" s="141" t="s">
        <v>713</v>
      </c>
      <c r="E378" s="141" t="s">
        <v>126</v>
      </c>
      <c r="F378" s="141" t="s">
        <v>108</v>
      </c>
      <c r="G378" s="142">
        <v>132</v>
      </c>
      <c r="H378" s="142">
        <v>64</v>
      </c>
    </row>
    <row r="379" spans="1:8" x14ac:dyDescent="0.2">
      <c r="A379" s="140">
        <v>213</v>
      </c>
      <c r="B379" s="141" t="s">
        <v>383</v>
      </c>
      <c r="C379" s="141" t="s">
        <v>714</v>
      </c>
      <c r="D379" s="141" t="s">
        <v>714</v>
      </c>
      <c r="E379" s="141" t="s">
        <v>103</v>
      </c>
      <c r="F379" s="141" t="s">
        <v>104</v>
      </c>
      <c r="G379" s="142">
        <v>126</v>
      </c>
      <c r="H379" s="142">
        <v>69</v>
      </c>
    </row>
    <row r="380" spans="1:8" x14ac:dyDescent="0.2">
      <c r="A380" s="140">
        <v>213</v>
      </c>
      <c r="B380" s="141" t="s">
        <v>383</v>
      </c>
      <c r="C380" s="141" t="s">
        <v>714</v>
      </c>
      <c r="D380" s="141" t="s">
        <v>714</v>
      </c>
      <c r="E380" s="141" t="s">
        <v>105</v>
      </c>
      <c r="F380" s="141" t="s">
        <v>108</v>
      </c>
      <c r="G380" s="142">
        <v>194</v>
      </c>
      <c r="H380" s="142">
        <v>69</v>
      </c>
    </row>
    <row r="381" spans="1:8" x14ac:dyDescent="0.2">
      <c r="A381" s="140">
        <v>216</v>
      </c>
      <c r="B381" s="141" t="s">
        <v>386</v>
      </c>
      <c r="C381" s="141" t="s">
        <v>387</v>
      </c>
      <c r="D381" s="141" t="s">
        <v>388</v>
      </c>
      <c r="E381" s="141" t="s">
        <v>103</v>
      </c>
      <c r="F381" s="141" t="s">
        <v>123</v>
      </c>
      <c r="G381" s="142">
        <v>135</v>
      </c>
      <c r="H381" s="142">
        <v>64</v>
      </c>
    </row>
    <row r="382" spans="1:8" x14ac:dyDescent="0.2">
      <c r="A382" s="140">
        <v>216</v>
      </c>
      <c r="B382" s="141" t="s">
        <v>386</v>
      </c>
      <c r="C382" s="141" t="s">
        <v>387</v>
      </c>
      <c r="D382" s="141" t="s">
        <v>388</v>
      </c>
      <c r="E382" s="141" t="s">
        <v>124</v>
      </c>
      <c r="F382" s="141" t="s">
        <v>152</v>
      </c>
      <c r="G382" s="142">
        <v>107</v>
      </c>
      <c r="H382" s="142">
        <v>64</v>
      </c>
    </row>
    <row r="383" spans="1:8" x14ac:dyDescent="0.2">
      <c r="A383" s="140">
        <v>216</v>
      </c>
      <c r="B383" s="141" t="s">
        <v>386</v>
      </c>
      <c r="C383" s="141" t="s">
        <v>387</v>
      </c>
      <c r="D383" s="141" t="s">
        <v>388</v>
      </c>
      <c r="E383" s="141" t="s">
        <v>153</v>
      </c>
      <c r="F383" s="141" t="s">
        <v>108</v>
      </c>
      <c r="G383" s="142">
        <v>135</v>
      </c>
      <c r="H383" s="142">
        <v>64</v>
      </c>
    </row>
    <row r="384" spans="1:8" x14ac:dyDescent="0.2">
      <c r="A384" s="140">
        <v>217</v>
      </c>
      <c r="B384" s="141" t="s">
        <v>386</v>
      </c>
      <c r="C384" s="141" t="s">
        <v>389</v>
      </c>
      <c r="D384" s="141" t="s">
        <v>390</v>
      </c>
      <c r="E384" s="141" t="s">
        <v>103</v>
      </c>
      <c r="F384" s="141" t="s">
        <v>715</v>
      </c>
      <c r="G384" s="142">
        <v>115</v>
      </c>
      <c r="H384" s="142">
        <v>64</v>
      </c>
    </row>
    <row r="385" spans="1:8" x14ac:dyDescent="0.2">
      <c r="A385" s="140">
        <v>217</v>
      </c>
      <c r="B385" s="141" t="s">
        <v>386</v>
      </c>
      <c r="C385" s="141" t="s">
        <v>389</v>
      </c>
      <c r="D385" s="141" t="s">
        <v>390</v>
      </c>
      <c r="E385" s="141" t="s">
        <v>118</v>
      </c>
      <c r="F385" s="141" t="s">
        <v>125</v>
      </c>
      <c r="G385" s="142">
        <v>153</v>
      </c>
      <c r="H385" s="142">
        <v>64</v>
      </c>
    </row>
    <row r="386" spans="1:8" x14ac:dyDescent="0.2">
      <c r="A386" s="140">
        <v>217</v>
      </c>
      <c r="B386" s="141" t="s">
        <v>386</v>
      </c>
      <c r="C386" s="141" t="s">
        <v>389</v>
      </c>
      <c r="D386" s="141" t="s">
        <v>390</v>
      </c>
      <c r="E386" s="141" t="s">
        <v>126</v>
      </c>
      <c r="F386" s="141" t="s">
        <v>108</v>
      </c>
      <c r="G386" s="142">
        <v>115</v>
      </c>
      <c r="H386" s="142">
        <v>64</v>
      </c>
    </row>
    <row r="387" spans="1:8" x14ac:dyDescent="0.2">
      <c r="A387" s="140">
        <v>218</v>
      </c>
      <c r="B387" s="141" t="s">
        <v>386</v>
      </c>
      <c r="C387" s="141" t="s">
        <v>391</v>
      </c>
      <c r="D387" s="141" t="s">
        <v>246</v>
      </c>
      <c r="E387" s="141" t="s">
        <v>100</v>
      </c>
      <c r="F387" s="141" t="s">
        <v>100</v>
      </c>
      <c r="G387" s="142">
        <v>130</v>
      </c>
      <c r="H387" s="142">
        <v>74</v>
      </c>
    </row>
    <row r="388" spans="1:8" x14ac:dyDescent="0.2">
      <c r="A388" s="140">
        <v>219</v>
      </c>
      <c r="B388" s="141" t="s">
        <v>386</v>
      </c>
      <c r="C388" s="141" t="s">
        <v>252</v>
      </c>
      <c r="D388" s="141" t="s">
        <v>392</v>
      </c>
      <c r="E388" s="141" t="s">
        <v>100</v>
      </c>
      <c r="F388" s="141" t="s">
        <v>100</v>
      </c>
      <c r="G388" s="142">
        <v>129</v>
      </c>
      <c r="H388" s="142">
        <v>69</v>
      </c>
    </row>
    <row r="389" spans="1:8" x14ac:dyDescent="0.2">
      <c r="A389" s="140">
        <v>221</v>
      </c>
      <c r="B389" s="141" t="s">
        <v>386</v>
      </c>
      <c r="C389" s="141" t="s">
        <v>393</v>
      </c>
      <c r="D389" s="141" t="s">
        <v>393</v>
      </c>
      <c r="E389" s="141" t="s">
        <v>100</v>
      </c>
      <c r="F389" s="141" t="s">
        <v>100</v>
      </c>
      <c r="G389" s="142">
        <v>115</v>
      </c>
      <c r="H389" s="142">
        <v>64</v>
      </c>
    </row>
    <row r="390" spans="1:8" x14ac:dyDescent="0.2">
      <c r="A390" s="140">
        <v>464</v>
      </c>
      <c r="B390" s="141" t="s">
        <v>386</v>
      </c>
      <c r="C390" s="141" t="s">
        <v>394</v>
      </c>
      <c r="D390" s="141" t="s">
        <v>395</v>
      </c>
      <c r="E390" s="141" t="s">
        <v>100</v>
      </c>
      <c r="F390" s="141" t="s">
        <v>100</v>
      </c>
      <c r="G390" s="142">
        <v>123</v>
      </c>
      <c r="H390" s="142">
        <v>64</v>
      </c>
    </row>
    <row r="391" spans="1:8" x14ac:dyDescent="0.2">
      <c r="A391" s="140">
        <v>222</v>
      </c>
      <c r="B391" s="141" t="s">
        <v>386</v>
      </c>
      <c r="C391" s="141" t="s">
        <v>396</v>
      </c>
      <c r="D391" s="141" t="s">
        <v>397</v>
      </c>
      <c r="E391" s="141" t="s">
        <v>103</v>
      </c>
      <c r="F391" s="141" t="s">
        <v>119</v>
      </c>
      <c r="G391" s="142">
        <v>120</v>
      </c>
      <c r="H391" s="142">
        <v>64</v>
      </c>
    </row>
    <row r="392" spans="1:8" x14ac:dyDescent="0.2">
      <c r="A392" s="140">
        <v>222</v>
      </c>
      <c r="B392" s="141" t="s">
        <v>386</v>
      </c>
      <c r="C392" s="141" t="s">
        <v>396</v>
      </c>
      <c r="D392" s="141" t="s">
        <v>397</v>
      </c>
      <c r="E392" s="141" t="s">
        <v>120</v>
      </c>
      <c r="F392" s="141" t="s">
        <v>108</v>
      </c>
      <c r="G392" s="142">
        <v>116</v>
      </c>
      <c r="H392" s="142">
        <v>64</v>
      </c>
    </row>
    <row r="393" spans="1:8" x14ac:dyDescent="0.2">
      <c r="A393" s="140">
        <v>224</v>
      </c>
      <c r="B393" s="141" t="s">
        <v>386</v>
      </c>
      <c r="C393" s="141" t="s">
        <v>680</v>
      </c>
      <c r="D393" s="141" t="s">
        <v>398</v>
      </c>
      <c r="E393" s="141" t="s">
        <v>103</v>
      </c>
      <c r="F393" s="141" t="s">
        <v>152</v>
      </c>
      <c r="G393" s="142">
        <v>118</v>
      </c>
      <c r="H393" s="142">
        <v>74</v>
      </c>
    </row>
    <row r="394" spans="1:8" x14ac:dyDescent="0.2">
      <c r="A394" s="140">
        <v>224</v>
      </c>
      <c r="B394" s="141" t="s">
        <v>386</v>
      </c>
      <c r="C394" s="141" t="s">
        <v>680</v>
      </c>
      <c r="D394" s="141" t="s">
        <v>398</v>
      </c>
      <c r="E394" s="141" t="s">
        <v>153</v>
      </c>
      <c r="F394" s="141" t="s">
        <v>147</v>
      </c>
      <c r="G394" s="142">
        <v>214</v>
      </c>
      <c r="H394" s="142">
        <v>74</v>
      </c>
    </row>
    <row r="395" spans="1:8" x14ac:dyDescent="0.2">
      <c r="A395" s="140">
        <v>224</v>
      </c>
      <c r="B395" s="141" t="s">
        <v>386</v>
      </c>
      <c r="C395" s="141" t="s">
        <v>680</v>
      </c>
      <c r="D395" s="141" t="s">
        <v>398</v>
      </c>
      <c r="E395" s="141" t="s">
        <v>148</v>
      </c>
      <c r="F395" s="141" t="s">
        <v>108</v>
      </c>
      <c r="G395" s="142">
        <v>251</v>
      </c>
      <c r="H395" s="142">
        <v>74</v>
      </c>
    </row>
    <row r="396" spans="1:8" x14ac:dyDescent="0.2">
      <c r="A396" s="140">
        <v>227</v>
      </c>
      <c r="B396" s="141" t="s">
        <v>386</v>
      </c>
      <c r="C396" s="141" t="s">
        <v>399</v>
      </c>
      <c r="D396" s="141" t="s">
        <v>400</v>
      </c>
      <c r="E396" s="141" t="s">
        <v>100</v>
      </c>
      <c r="F396" s="141" t="s">
        <v>100</v>
      </c>
      <c r="G396" s="142">
        <v>125</v>
      </c>
      <c r="H396" s="142">
        <v>64</v>
      </c>
    </row>
    <row r="397" spans="1:8" x14ac:dyDescent="0.2">
      <c r="A397" s="140">
        <v>229</v>
      </c>
      <c r="B397" s="141" t="s">
        <v>386</v>
      </c>
      <c r="C397" s="141" t="s">
        <v>222</v>
      </c>
      <c r="D397" s="141" t="s">
        <v>401</v>
      </c>
      <c r="E397" s="141" t="s">
        <v>100</v>
      </c>
      <c r="F397" s="141" t="s">
        <v>100</v>
      </c>
      <c r="G397" s="142">
        <v>133</v>
      </c>
      <c r="H397" s="142">
        <v>59</v>
      </c>
    </row>
    <row r="398" spans="1:8" x14ac:dyDescent="0.2">
      <c r="A398" s="140">
        <v>231</v>
      </c>
      <c r="B398" s="141" t="s">
        <v>402</v>
      </c>
      <c r="C398" s="141" t="s">
        <v>403</v>
      </c>
      <c r="D398" s="141" t="s">
        <v>195</v>
      </c>
      <c r="E398" s="141" t="s">
        <v>100</v>
      </c>
      <c r="F398" s="141" t="s">
        <v>100</v>
      </c>
      <c r="G398" s="142">
        <v>115</v>
      </c>
      <c r="H398" s="142">
        <v>64</v>
      </c>
    </row>
    <row r="399" spans="1:8" x14ac:dyDescent="0.2">
      <c r="A399" s="140">
        <v>232</v>
      </c>
      <c r="B399" s="141" t="s">
        <v>404</v>
      </c>
      <c r="C399" s="141" t="s">
        <v>405</v>
      </c>
      <c r="D399" s="141" t="s">
        <v>406</v>
      </c>
      <c r="E399" s="141" t="s">
        <v>100</v>
      </c>
      <c r="F399" s="141" t="s">
        <v>100</v>
      </c>
      <c r="G399" s="142">
        <v>122</v>
      </c>
      <c r="H399" s="142">
        <v>64</v>
      </c>
    </row>
    <row r="400" spans="1:8" x14ac:dyDescent="0.2">
      <c r="A400" s="140">
        <v>233</v>
      </c>
      <c r="B400" s="141" t="s">
        <v>404</v>
      </c>
      <c r="C400" s="141" t="s">
        <v>407</v>
      </c>
      <c r="D400" s="141" t="s">
        <v>624</v>
      </c>
      <c r="E400" s="141" t="s">
        <v>103</v>
      </c>
      <c r="F400" s="141" t="s">
        <v>715</v>
      </c>
      <c r="G400" s="142">
        <v>133</v>
      </c>
      <c r="H400" s="142">
        <v>69</v>
      </c>
    </row>
    <row r="401" spans="1:8" x14ac:dyDescent="0.2">
      <c r="A401" s="140">
        <v>233</v>
      </c>
      <c r="B401" s="141" t="s">
        <v>404</v>
      </c>
      <c r="C401" s="141" t="s">
        <v>407</v>
      </c>
      <c r="D401" s="141" t="s">
        <v>624</v>
      </c>
      <c r="E401" s="141" t="s">
        <v>118</v>
      </c>
      <c r="F401" s="141" t="s">
        <v>147</v>
      </c>
      <c r="G401" s="142">
        <v>116</v>
      </c>
      <c r="H401" s="142">
        <v>69</v>
      </c>
    </row>
    <row r="402" spans="1:8" x14ac:dyDescent="0.2">
      <c r="A402" s="140">
        <v>233</v>
      </c>
      <c r="B402" s="141" t="s">
        <v>404</v>
      </c>
      <c r="C402" s="141" t="s">
        <v>407</v>
      </c>
      <c r="D402" s="141" t="s">
        <v>624</v>
      </c>
      <c r="E402" s="141" t="s">
        <v>148</v>
      </c>
      <c r="F402" s="141" t="s">
        <v>125</v>
      </c>
      <c r="G402" s="142">
        <v>164</v>
      </c>
      <c r="H402" s="142">
        <v>69</v>
      </c>
    </row>
    <row r="403" spans="1:8" x14ac:dyDescent="0.2">
      <c r="A403" s="140">
        <v>233</v>
      </c>
      <c r="B403" s="141" t="s">
        <v>404</v>
      </c>
      <c r="C403" s="141" t="s">
        <v>407</v>
      </c>
      <c r="D403" s="141" t="s">
        <v>624</v>
      </c>
      <c r="E403" s="141" t="s">
        <v>126</v>
      </c>
      <c r="F403" s="141" t="s">
        <v>108</v>
      </c>
      <c r="G403" s="142">
        <v>133</v>
      </c>
      <c r="H403" s="142">
        <v>69</v>
      </c>
    </row>
    <row r="404" spans="1:8" x14ac:dyDescent="0.2">
      <c r="A404" s="140">
        <v>234</v>
      </c>
      <c r="B404" s="141" t="s">
        <v>404</v>
      </c>
      <c r="C404" s="141" t="s">
        <v>393</v>
      </c>
      <c r="D404" s="141" t="s">
        <v>408</v>
      </c>
      <c r="E404" s="141" t="s">
        <v>103</v>
      </c>
      <c r="F404" s="141" t="s">
        <v>147</v>
      </c>
      <c r="G404" s="142">
        <v>123</v>
      </c>
      <c r="H404" s="142">
        <v>59</v>
      </c>
    </row>
    <row r="405" spans="1:8" x14ac:dyDescent="0.2">
      <c r="A405" s="140">
        <v>234</v>
      </c>
      <c r="B405" s="141" t="s">
        <v>404</v>
      </c>
      <c r="C405" s="141" t="s">
        <v>393</v>
      </c>
      <c r="D405" s="141" t="s">
        <v>408</v>
      </c>
      <c r="E405" s="141" t="s">
        <v>148</v>
      </c>
      <c r="F405" s="141" t="s">
        <v>125</v>
      </c>
      <c r="G405" s="142">
        <v>148</v>
      </c>
      <c r="H405" s="142">
        <v>59</v>
      </c>
    </row>
    <row r="406" spans="1:8" x14ac:dyDescent="0.2">
      <c r="A406" s="140">
        <v>234</v>
      </c>
      <c r="B406" s="141" t="s">
        <v>404</v>
      </c>
      <c r="C406" s="141" t="s">
        <v>393</v>
      </c>
      <c r="D406" s="141" t="s">
        <v>408</v>
      </c>
      <c r="E406" s="141" t="s">
        <v>126</v>
      </c>
      <c r="F406" s="141" t="s">
        <v>108</v>
      </c>
      <c r="G406" s="142">
        <v>123</v>
      </c>
      <c r="H406" s="142">
        <v>59</v>
      </c>
    </row>
    <row r="407" spans="1:8" x14ac:dyDescent="0.2">
      <c r="A407" s="140">
        <v>235</v>
      </c>
      <c r="B407" s="141" t="s">
        <v>404</v>
      </c>
      <c r="C407" s="141" t="s">
        <v>409</v>
      </c>
      <c r="D407" s="141" t="s">
        <v>410</v>
      </c>
      <c r="E407" s="141" t="s">
        <v>103</v>
      </c>
      <c r="F407" s="141" t="s">
        <v>116</v>
      </c>
      <c r="G407" s="142">
        <v>171</v>
      </c>
      <c r="H407" s="142">
        <v>64</v>
      </c>
    </row>
    <row r="408" spans="1:8" x14ac:dyDescent="0.2">
      <c r="A408" s="140">
        <v>235</v>
      </c>
      <c r="B408" s="141" t="s">
        <v>404</v>
      </c>
      <c r="C408" s="141" t="s">
        <v>409</v>
      </c>
      <c r="D408" s="141" t="s">
        <v>410</v>
      </c>
      <c r="E408" s="141" t="s">
        <v>117</v>
      </c>
      <c r="F408" s="141" t="s">
        <v>104</v>
      </c>
      <c r="G408" s="142">
        <v>140</v>
      </c>
      <c r="H408" s="142">
        <v>64</v>
      </c>
    </row>
    <row r="409" spans="1:8" x14ac:dyDescent="0.2">
      <c r="A409" s="140">
        <v>235</v>
      </c>
      <c r="B409" s="141" t="s">
        <v>404</v>
      </c>
      <c r="C409" s="141" t="s">
        <v>409</v>
      </c>
      <c r="D409" s="141" t="s">
        <v>410</v>
      </c>
      <c r="E409" s="141" t="s">
        <v>105</v>
      </c>
      <c r="F409" s="141" t="s">
        <v>108</v>
      </c>
      <c r="G409" s="142">
        <v>171</v>
      </c>
      <c r="H409" s="142">
        <v>64</v>
      </c>
    </row>
    <row r="410" spans="1:8" x14ac:dyDescent="0.2">
      <c r="A410" s="140">
        <v>236</v>
      </c>
      <c r="B410" s="141" t="s">
        <v>404</v>
      </c>
      <c r="C410" s="141" t="s">
        <v>411</v>
      </c>
      <c r="D410" s="141" t="s">
        <v>695</v>
      </c>
      <c r="E410" s="141" t="s">
        <v>100</v>
      </c>
      <c r="F410" s="141" t="s">
        <v>100</v>
      </c>
      <c r="G410" s="142">
        <v>148</v>
      </c>
      <c r="H410" s="142">
        <v>59</v>
      </c>
    </row>
    <row r="411" spans="1:8" x14ac:dyDescent="0.2">
      <c r="A411" s="140">
        <v>237</v>
      </c>
      <c r="B411" s="141" t="s">
        <v>404</v>
      </c>
      <c r="C411" s="141" t="s">
        <v>412</v>
      </c>
      <c r="D411" s="141" t="s">
        <v>413</v>
      </c>
      <c r="E411" s="141" t="s">
        <v>103</v>
      </c>
      <c r="F411" s="141" t="s">
        <v>715</v>
      </c>
      <c r="G411" s="142">
        <v>124</v>
      </c>
      <c r="H411" s="142">
        <v>64</v>
      </c>
    </row>
    <row r="412" spans="1:8" x14ac:dyDescent="0.2">
      <c r="A412" s="140">
        <v>237</v>
      </c>
      <c r="B412" s="141" t="s">
        <v>404</v>
      </c>
      <c r="C412" s="141" t="s">
        <v>412</v>
      </c>
      <c r="D412" s="141" t="s">
        <v>413</v>
      </c>
      <c r="E412" s="141" t="s">
        <v>118</v>
      </c>
      <c r="F412" s="141" t="s">
        <v>119</v>
      </c>
      <c r="G412" s="142">
        <v>115</v>
      </c>
      <c r="H412" s="142">
        <v>64</v>
      </c>
    </row>
    <row r="413" spans="1:8" x14ac:dyDescent="0.2">
      <c r="A413" s="140">
        <v>237</v>
      </c>
      <c r="B413" s="141" t="s">
        <v>404</v>
      </c>
      <c r="C413" s="141" t="s">
        <v>412</v>
      </c>
      <c r="D413" s="141" t="s">
        <v>413</v>
      </c>
      <c r="E413" s="141" t="s">
        <v>120</v>
      </c>
      <c r="F413" s="141" t="s">
        <v>108</v>
      </c>
      <c r="G413" s="142">
        <v>124</v>
      </c>
      <c r="H413" s="142">
        <v>64</v>
      </c>
    </row>
    <row r="414" spans="1:8" x14ac:dyDescent="0.2">
      <c r="A414" s="140">
        <v>238</v>
      </c>
      <c r="B414" s="141" t="s">
        <v>404</v>
      </c>
      <c r="C414" s="141" t="s">
        <v>414</v>
      </c>
      <c r="D414" s="141" t="s">
        <v>415</v>
      </c>
      <c r="E414" s="141" t="s">
        <v>103</v>
      </c>
      <c r="F414" s="141" t="s">
        <v>116</v>
      </c>
      <c r="G414" s="142">
        <v>169</v>
      </c>
      <c r="H414" s="142">
        <v>64</v>
      </c>
    </row>
    <row r="415" spans="1:8" x14ac:dyDescent="0.2">
      <c r="A415" s="140">
        <v>238</v>
      </c>
      <c r="B415" s="141" t="s">
        <v>404</v>
      </c>
      <c r="C415" s="141" t="s">
        <v>414</v>
      </c>
      <c r="D415" s="141" t="s">
        <v>415</v>
      </c>
      <c r="E415" s="141" t="s">
        <v>117</v>
      </c>
      <c r="F415" s="141" t="s">
        <v>147</v>
      </c>
      <c r="G415" s="142">
        <v>125</v>
      </c>
      <c r="H415" s="142">
        <v>64</v>
      </c>
    </row>
    <row r="416" spans="1:8" x14ac:dyDescent="0.2">
      <c r="A416" s="140">
        <v>238</v>
      </c>
      <c r="B416" s="141" t="s">
        <v>404</v>
      </c>
      <c r="C416" s="141" t="s">
        <v>414</v>
      </c>
      <c r="D416" s="141" t="s">
        <v>415</v>
      </c>
      <c r="E416" s="141" t="s">
        <v>148</v>
      </c>
      <c r="F416" s="141" t="s">
        <v>125</v>
      </c>
      <c r="G416" s="142">
        <v>189</v>
      </c>
      <c r="H416" s="142">
        <v>64</v>
      </c>
    </row>
    <row r="417" spans="1:8" x14ac:dyDescent="0.2">
      <c r="A417" s="140">
        <v>238</v>
      </c>
      <c r="B417" s="141" t="s">
        <v>404</v>
      </c>
      <c r="C417" s="141" t="s">
        <v>414</v>
      </c>
      <c r="D417" s="141" t="s">
        <v>415</v>
      </c>
      <c r="E417" s="141" t="s">
        <v>126</v>
      </c>
      <c r="F417" s="141" t="s">
        <v>108</v>
      </c>
      <c r="G417" s="142">
        <v>169</v>
      </c>
      <c r="H417" s="142">
        <v>64</v>
      </c>
    </row>
    <row r="418" spans="1:8" x14ac:dyDescent="0.2">
      <c r="A418" s="140">
        <v>241</v>
      </c>
      <c r="B418" s="141" t="s">
        <v>416</v>
      </c>
      <c r="C418" s="141" t="s">
        <v>418</v>
      </c>
      <c r="D418" s="141" t="s">
        <v>652</v>
      </c>
      <c r="E418" s="141" t="s">
        <v>100</v>
      </c>
      <c r="F418" s="141" t="s">
        <v>100</v>
      </c>
      <c r="G418" s="142">
        <v>108</v>
      </c>
      <c r="H418" s="142">
        <v>69</v>
      </c>
    </row>
    <row r="419" spans="1:8" x14ac:dyDescent="0.2">
      <c r="A419" s="140">
        <v>242</v>
      </c>
      <c r="B419" s="141" t="s">
        <v>416</v>
      </c>
      <c r="C419" s="141" t="s">
        <v>419</v>
      </c>
      <c r="D419" s="141" t="s">
        <v>420</v>
      </c>
      <c r="E419" s="141" t="s">
        <v>103</v>
      </c>
      <c r="F419" s="141" t="s">
        <v>104</v>
      </c>
      <c r="G419" s="142">
        <v>128</v>
      </c>
      <c r="H419" s="142">
        <v>69</v>
      </c>
    </row>
    <row r="420" spans="1:8" x14ac:dyDescent="0.2">
      <c r="A420" s="140">
        <v>242</v>
      </c>
      <c r="B420" s="141" t="s">
        <v>416</v>
      </c>
      <c r="C420" s="141" t="s">
        <v>419</v>
      </c>
      <c r="D420" s="141" t="s">
        <v>420</v>
      </c>
      <c r="E420" s="141" t="s">
        <v>105</v>
      </c>
      <c r="F420" s="141" t="s">
        <v>125</v>
      </c>
      <c r="G420" s="142">
        <v>164</v>
      </c>
      <c r="H420" s="142">
        <v>69</v>
      </c>
    </row>
    <row r="421" spans="1:8" x14ac:dyDescent="0.2">
      <c r="A421" s="140">
        <v>242</v>
      </c>
      <c r="B421" s="141" t="s">
        <v>416</v>
      </c>
      <c r="C421" s="141" t="s">
        <v>419</v>
      </c>
      <c r="D421" s="141" t="s">
        <v>420</v>
      </c>
      <c r="E421" s="141" t="s">
        <v>126</v>
      </c>
      <c r="F421" s="141" t="s">
        <v>108</v>
      </c>
      <c r="G421" s="142">
        <v>128</v>
      </c>
      <c r="H421" s="142">
        <v>69</v>
      </c>
    </row>
    <row r="422" spans="1:8" x14ac:dyDescent="0.2">
      <c r="A422" s="140">
        <v>243</v>
      </c>
      <c r="B422" s="141" t="s">
        <v>416</v>
      </c>
      <c r="C422" s="141" t="s">
        <v>421</v>
      </c>
      <c r="D422" s="141" t="s">
        <v>422</v>
      </c>
      <c r="E422" s="141" t="s">
        <v>100</v>
      </c>
      <c r="F422" s="141" t="s">
        <v>100</v>
      </c>
      <c r="G422" s="142">
        <v>118</v>
      </c>
      <c r="H422" s="142">
        <v>69</v>
      </c>
    </row>
    <row r="423" spans="1:8" x14ac:dyDescent="0.2">
      <c r="A423" s="140">
        <v>244</v>
      </c>
      <c r="B423" s="141" t="s">
        <v>416</v>
      </c>
      <c r="C423" s="141" t="s">
        <v>423</v>
      </c>
      <c r="D423" s="141" t="s">
        <v>424</v>
      </c>
      <c r="E423" s="141" t="s">
        <v>100</v>
      </c>
      <c r="F423" s="141" t="s">
        <v>100</v>
      </c>
      <c r="G423" s="142">
        <v>127</v>
      </c>
      <c r="H423" s="142">
        <v>69</v>
      </c>
    </row>
    <row r="424" spans="1:8" x14ac:dyDescent="0.2">
      <c r="A424" s="140">
        <v>246</v>
      </c>
      <c r="B424" s="141" t="s">
        <v>416</v>
      </c>
      <c r="C424" s="141" t="s">
        <v>425</v>
      </c>
      <c r="D424" s="141" t="s">
        <v>653</v>
      </c>
      <c r="E424" s="141" t="s">
        <v>100</v>
      </c>
      <c r="F424" s="141" t="s">
        <v>100</v>
      </c>
      <c r="G424" s="142">
        <v>147</v>
      </c>
      <c r="H424" s="142">
        <v>69</v>
      </c>
    </row>
    <row r="425" spans="1:8" x14ac:dyDescent="0.2">
      <c r="A425" s="140">
        <v>247</v>
      </c>
      <c r="B425" s="141" t="s">
        <v>416</v>
      </c>
      <c r="C425" s="141" t="s">
        <v>426</v>
      </c>
      <c r="D425" s="141" t="s">
        <v>427</v>
      </c>
      <c r="E425" s="141" t="s">
        <v>100</v>
      </c>
      <c r="F425" s="141" t="s">
        <v>100</v>
      </c>
      <c r="G425" s="142">
        <v>161</v>
      </c>
      <c r="H425" s="142">
        <v>69</v>
      </c>
    </row>
    <row r="426" spans="1:8" x14ac:dyDescent="0.2">
      <c r="A426" s="140">
        <v>249</v>
      </c>
      <c r="B426" s="141" t="s">
        <v>416</v>
      </c>
      <c r="C426" s="141" t="s">
        <v>428</v>
      </c>
      <c r="D426" s="141" t="s">
        <v>429</v>
      </c>
      <c r="E426" s="141" t="s">
        <v>100</v>
      </c>
      <c r="F426" s="141" t="s">
        <v>100</v>
      </c>
      <c r="G426" s="142">
        <v>137</v>
      </c>
      <c r="H426" s="142">
        <v>69</v>
      </c>
    </row>
    <row r="427" spans="1:8" x14ac:dyDescent="0.2">
      <c r="A427" s="140">
        <v>248</v>
      </c>
      <c r="B427" s="141" t="s">
        <v>416</v>
      </c>
      <c r="C427" s="141" t="s">
        <v>417</v>
      </c>
      <c r="D427" s="141" t="s">
        <v>417</v>
      </c>
      <c r="E427" s="141" t="s">
        <v>100</v>
      </c>
      <c r="F427" s="141" t="s">
        <v>100</v>
      </c>
      <c r="G427" s="142">
        <v>153</v>
      </c>
      <c r="H427" s="142">
        <v>64</v>
      </c>
    </row>
    <row r="428" spans="1:8" x14ac:dyDescent="0.2">
      <c r="A428" s="140">
        <v>250</v>
      </c>
      <c r="B428" s="141" t="s">
        <v>416</v>
      </c>
      <c r="C428" s="141" t="s">
        <v>430</v>
      </c>
      <c r="D428" s="141" t="s">
        <v>431</v>
      </c>
      <c r="E428" s="141" t="s">
        <v>100</v>
      </c>
      <c r="F428" s="141" t="s">
        <v>100</v>
      </c>
      <c r="G428" s="142">
        <v>130</v>
      </c>
      <c r="H428" s="142">
        <v>69</v>
      </c>
    </row>
    <row r="429" spans="1:8" x14ac:dyDescent="0.2">
      <c r="A429" s="140">
        <v>251</v>
      </c>
      <c r="B429" s="141" t="s">
        <v>416</v>
      </c>
      <c r="C429" s="141" t="s">
        <v>432</v>
      </c>
      <c r="D429" s="141" t="s">
        <v>433</v>
      </c>
      <c r="E429" s="141" t="s">
        <v>103</v>
      </c>
      <c r="F429" s="141" t="s">
        <v>147</v>
      </c>
      <c r="G429" s="142">
        <v>152</v>
      </c>
      <c r="H429" s="142">
        <v>69</v>
      </c>
    </row>
    <row r="430" spans="1:8" x14ac:dyDescent="0.2">
      <c r="A430" s="140">
        <v>251</v>
      </c>
      <c r="B430" s="141" t="s">
        <v>416</v>
      </c>
      <c r="C430" s="141" t="s">
        <v>432</v>
      </c>
      <c r="D430" s="141" t="s">
        <v>433</v>
      </c>
      <c r="E430" s="141" t="s">
        <v>148</v>
      </c>
      <c r="F430" s="141" t="s">
        <v>125</v>
      </c>
      <c r="G430" s="142">
        <v>203</v>
      </c>
      <c r="H430" s="142">
        <v>69</v>
      </c>
    </row>
    <row r="431" spans="1:8" x14ac:dyDescent="0.2">
      <c r="A431" s="140">
        <v>251</v>
      </c>
      <c r="B431" s="141" t="s">
        <v>416</v>
      </c>
      <c r="C431" s="141" t="s">
        <v>432</v>
      </c>
      <c r="D431" s="141" t="s">
        <v>433</v>
      </c>
      <c r="E431" s="141" t="s">
        <v>126</v>
      </c>
      <c r="F431" s="141" t="s">
        <v>108</v>
      </c>
      <c r="G431" s="142">
        <v>152</v>
      </c>
      <c r="H431" s="142">
        <v>69</v>
      </c>
    </row>
    <row r="432" spans="1:8" x14ac:dyDescent="0.2">
      <c r="A432" s="140">
        <v>252</v>
      </c>
      <c r="B432" s="141" t="s">
        <v>434</v>
      </c>
      <c r="C432" s="141" t="s">
        <v>719</v>
      </c>
      <c r="D432" s="141" t="s">
        <v>720</v>
      </c>
      <c r="E432" s="141" t="s">
        <v>103</v>
      </c>
      <c r="F432" s="141" t="s">
        <v>116</v>
      </c>
      <c r="G432" s="142">
        <v>141</v>
      </c>
      <c r="H432" s="142">
        <v>69</v>
      </c>
    </row>
    <row r="433" spans="1:8" x14ac:dyDescent="0.2">
      <c r="A433" s="140">
        <v>252</v>
      </c>
      <c r="B433" s="141" t="s">
        <v>434</v>
      </c>
      <c r="C433" s="141" t="s">
        <v>719</v>
      </c>
      <c r="D433" s="141" t="s">
        <v>720</v>
      </c>
      <c r="E433" s="141" t="s">
        <v>117</v>
      </c>
      <c r="F433" s="141" t="s">
        <v>715</v>
      </c>
      <c r="G433" s="142">
        <v>130</v>
      </c>
      <c r="H433" s="142">
        <v>69</v>
      </c>
    </row>
    <row r="434" spans="1:8" x14ac:dyDescent="0.2">
      <c r="A434" s="140">
        <v>252</v>
      </c>
      <c r="B434" s="141" t="s">
        <v>434</v>
      </c>
      <c r="C434" s="141" t="s">
        <v>719</v>
      </c>
      <c r="D434" s="141" t="s">
        <v>720</v>
      </c>
      <c r="E434" s="141" t="s">
        <v>118</v>
      </c>
      <c r="F434" s="141" t="s">
        <v>108</v>
      </c>
      <c r="G434" s="142">
        <v>141</v>
      </c>
      <c r="H434" s="142">
        <v>69</v>
      </c>
    </row>
    <row r="435" spans="1:8" x14ac:dyDescent="0.2">
      <c r="A435" s="140">
        <v>479</v>
      </c>
      <c r="B435" s="141" t="s">
        <v>434</v>
      </c>
      <c r="C435" s="141" t="s">
        <v>625</v>
      </c>
      <c r="D435" s="141" t="s">
        <v>626</v>
      </c>
      <c r="E435" s="141" t="s">
        <v>100</v>
      </c>
      <c r="F435" s="141" t="s">
        <v>100</v>
      </c>
      <c r="G435" s="142">
        <v>212</v>
      </c>
      <c r="H435" s="142">
        <v>64</v>
      </c>
    </row>
    <row r="436" spans="1:8" x14ac:dyDescent="0.2">
      <c r="A436" s="140">
        <v>254</v>
      </c>
      <c r="B436" s="141" t="s">
        <v>434</v>
      </c>
      <c r="C436" s="141" t="s">
        <v>435</v>
      </c>
      <c r="D436" s="141" t="s">
        <v>435</v>
      </c>
      <c r="E436" s="141" t="s">
        <v>103</v>
      </c>
      <c r="F436" s="141" t="s">
        <v>123</v>
      </c>
      <c r="G436" s="142">
        <v>162</v>
      </c>
      <c r="H436" s="142">
        <v>69</v>
      </c>
    </row>
    <row r="437" spans="1:8" x14ac:dyDescent="0.2">
      <c r="A437" s="140">
        <v>254</v>
      </c>
      <c r="B437" s="141" t="s">
        <v>434</v>
      </c>
      <c r="C437" s="141" t="s">
        <v>435</v>
      </c>
      <c r="D437" s="141" t="s">
        <v>435</v>
      </c>
      <c r="E437" s="141" t="s">
        <v>124</v>
      </c>
      <c r="F437" s="141" t="s">
        <v>715</v>
      </c>
      <c r="G437" s="142">
        <v>122</v>
      </c>
      <c r="H437" s="142">
        <v>69</v>
      </c>
    </row>
    <row r="438" spans="1:8" x14ac:dyDescent="0.2">
      <c r="A438" s="140">
        <v>254</v>
      </c>
      <c r="B438" s="141" t="s">
        <v>434</v>
      </c>
      <c r="C438" s="141" t="s">
        <v>435</v>
      </c>
      <c r="D438" s="141" t="s">
        <v>435</v>
      </c>
      <c r="E438" s="141" t="s">
        <v>118</v>
      </c>
      <c r="F438" s="141" t="s">
        <v>108</v>
      </c>
      <c r="G438" s="142">
        <v>162</v>
      </c>
      <c r="H438" s="142">
        <v>69</v>
      </c>
    </row>
    <row r="439" spans="1:8" x14ac:dyDescent="0.2">
      <c r="A439" s="140">
        <v>423</v>
      </c>
      <c r="B439" s="141" t="s">
        <v>434</v>
      </c>
      <c r="C439" s="141" t="s">
        <v>436</v>
      </c>
      <c r="D439" s="141" t="s">
        <v>436</v>
      </c>
      <c r="E439" s="141" t="s">
        <v>100</v>
      </c>
      <c r="F439" s="141" t="s">
        <v>100</v>
      </c>
      <c r="G439" s="142">
        <v>135</v>
      </c>
      <c r="H439" s="142">
        <v>64</v>
      </c>
    </row>
    <row r="440" spans="1:8" x14ac:dyDescent="0.2">
      <c r="A440" s="140">
        <v>255</v>
      </c>
      <c r="B440" s="141" t="s">
        <v>437</v>
      </c>
      <c r="C440" s="141" t="s">
        <v>438</v>
      </c>
      <c r="D440" s="141" t="s">
        <v>439</v>
      </c>
      <c r="E440" s="141" t="s">
        <v>103</v>
      </c>
      <c r="F440" s="141" t="s">
        <v>147</v>
      </c>
      <c r="G440" s="142">
        <v>125</v>
      </c>
      <c r="H440" s="142">
        <v>69</v>
      </c>
    </row>
    <row r="441" spans="1:8" x14ac:dyDescent="0.2">
      <c r="A441" s="140">
        <v>255</v>
      </c>
      <c r="B441" s="141" t="s">
        <v>437</v>
      </c>
      <c r="C441" s="141" t="s">
        <v>438</v>
      </c>
      <c r="D441" s="141" t="s">
        <v>439</v>
      </c>
      <c r="E441" s="141" t="s">
        <v>148</v>
      </c>
      <c r="F441" s="141" t="s">
        <v>125</v>
      </c>
      <c r="G441" s="142">
        <v>152</v>
      </c>
      <c r="H441" s="142">
        <v>69</v>
      </c>
    </row>
    <row r="442" spans="1:8" x14ac:dyDescent="0.2">
      <c r="A442" s="140">
        <v>255</v>
      </c>
      <c r="B442" s="141" t="s">
        <v>437</v>
      </c>
      <c r="C442" s="141" t="s">
        <v>438</v>
      </c>
      <c r="D442" s="141" t="s">
        <v>439</v>
      </c>
      <c r="E442" s="141" t="s">
        <v>126</v>
      </c>
      <c r="F442" s="141" t="s">
        <v>108</v>
      </c>
      <c r="G442" s="142">
        <v>125</v>
      </c>
      <c r="H442" s="142">
        <v>69</v>
      </c>
    </row>
    <row r="443" spans="1:8" x14ac:dyDescent="0.2">
      <c r="A443" s="140">
        <v>256</v>
      </c>
      <c r="B443" s="141" t="s">
        <v>437</v>
      </c>
      <c r="C443" s="141" t="s">
        <v>440</v>
      </c>
      <c r="D443" s="141" t="s">
        <v>441</v>
      </c>
      <c r="E443" s="141" t="s">
        <v>103</v>
      </c>
      <c r="F443" s="141" t="s">
        <v>152</v>
      </c>
      <c r="G443" s="142">
        <v>152</v>
      </c>
      <c r="H443" s="142">
        <v>69</v>
      </c>
    </row>
    <row r="444" spans="1:8" x14ac:dyDescent="0.2">
      <c r="A444" s="140">
        <v>256</v>
      </c>
      <c r="B444" s="141" t="s">
        <v>437</v>
      </c>
      <c r="C444" s="141" t="s">
        <v>440</v>
      </c>
      <c r="D444" s="141" t="s">
        <v>441</v>
      </c>
      <c r="E444" s="141" t="s">
        <v>153</v>
      </c>
      <c r="F444" s="141" t="s">
        <v>125</v>
      </c>
      <c r="G444" s="142">
        <v>120</v>
      </c>
      <c r="H444" s="142">
        <v>69</v>
      </c>
    </row>
    <row r="445" spans="1:8" x14ac:dyDescent="0.2">
      <c r="A445" s="140">
        <v>256</v>
      </c>
      <c r="B445" s="141" t="s">
        <v>437</v>
      </c>
      <c r="C445" s="141" t="s">
        <v>440</v>
      </c>
      <c r="D445" s="141" t="s">
        <v>441</v>
      </c>
      <c r="E445" s="141" t="s">
        <v>126</v>
      </c>
      <c r="F445" s="141" t="s">
        <v>108</v>
      </c>
      <c r="G445" s="142">
        <v>152</v>
      </c>
      <c r="H445" s="142">
        <v>69</v>
      </c>
    </row>
    <row r="446" spans="1:8" x14ac:dyDescent="0.2">
      <c r="A446" s="140">
        <v>258</v>
      </c>
      <c r="B446" s="141" t="s">
        <v>442</v>
      </c>
      <c r="C446" s="141" t="s">
        <v>443</v>
      </c>
      <c r="D446" s="141" t="s">
        <v>443</v>
      </c>
      <c r="E446" s="141" t="s">
        <v>100</v>
      </c>
      <c r="F446" s="141" t="s">
        <v>100</v>
      </c>
      <c r="G446" s="142">
        <v>114</v>
      </c>
      <c r="H446" s="142">
        <v>69</v>
      </c>
    </row>
    <row r="447" spans="1:8" x14ac:dyDescent="0.2">
      <c r="A447" s="140">
        <v>269</v>
      </c>
      <c r="B447" s="141" t="s">
        <v>442</v>
      </c>
      <c r="C447" s="141" t="s">
        <v>696</v>
      </c>
      <c r="D447" s="141" t="s">
        <v>697</v>
      </c>
      <c r="E447" s="141" t="s">
        <v>100</v>
      </c>
      <c r="F447" s="141" t="s">
        <v>100</v>
      </c>
      <c r="G447" s="142">
        <v>113</v>
      </c>
      <c r="H447" s="142">
        <v>64</v>
      </c>
    </row>
    <row r="448" spans="1:8" x14ac:dyDescent="0.2">
      <c r="A448" s="140">
        <v>260</v>
      </c>
      <c r="B448" s="141" t="s">
        <v>442</v>
      </c>
      <c r="C448" s="141" t="s">
        <v>444</v>
      </c>
      <c r="D448" s="141" t="s">
        <v>445</v>
      </c>
      <c r="E448" s="141" t="s">
        <v>100</v>
      </c>
      <c r="F448" s="141" t="s">
        <v>100</v>
      </c>
      <c r="G448" s="142">
        <v>117</v>
      </c>
      <c r="H448" s="142">
        <v>69</v>
      </c>
    </row>
    <row r="449" spans="1:8" x14ac:dyDescent="0.2">
      <c r="A449" s="140">
        <v>261</v>
      </c>
      <c r="B449" s="141" t="s">
        <v>442</v>
      </c>
      <c r="C449" s="141" t="s">
        <v>446</v>
      </c>
      <c r="D449" s="141" t="s">
        <v>447</v>
      </c>
      <c r="E449" s="141" t="s">
        <v>100</v>
      </c>
      <c r="F449" s="141" t="s">
        <v>100</v>
      </c>
      <c r="G449" s="142">
        <v>151</v>
      </c>
      <c r="H449" s="142">
        <v>74</v>
      </c>
    </row>
    <row r="450" spans="1:8" x14ac:dyDescent="0.2">
      <c r="A450" s="140">
        <v>262</v>
      </c>
      <c r="B450" s="141" t="s">
        <v>442</v>
      </c>
      <c r="C450" s="141" t="s">
        <v>448</v>
      </c>
      <c r="D450" s="141" t="s">
        <v>449</v>
      </c>
      <c r="E450" s="141" t="s">
        <v>103</v>
      </c>
      <c r="F450" s="141" t="s">
        <v>147</v>
      </c>
      <c r="G450" s="142">
        <v>119</v>
      </c>
      <c r="H450" s="142">
        <v>69</v>
      </c>
    </row>
    <row r="451" spans="1:8" x14ac:dyDescent="0.2">
      <c r="A451" s="140">
        <v>262</v>
      </c>
      <c r="B451" s="141" t="s">
        <v>442</v>
      </c>
      <c r="C451" s="141" t="s">
        <v>448</v>
      </c>
      <c r="D451" s="141" t="s">
        <v>449</v>
      </c>
      <c r="E451" s="141" t="s">
        <v>148</v>
      </c>
      <c r="F451" s="141" t="s">
        <v>125</v>
      </c>
      <c r="G451" s="142">
        <v>198</v>
      </c>
      <c r="H451" s="142">
        <v>69</v>
      </c>
    </row>
    <row r="452" spans="1:8" x14ac:dyDescent="0.2">
      <c r="A452" s="140">
        <v>262</v>
      </c>
      <c r="B452" s="141" t="s">
        <v>442</v>
      </c>
      <c r="C452" s="141" t="s">
        <v>448</v>
      </c>
      <c r="D452" s="141" t="s">
        <v>449</v>
      </c>
      <c r="E452" s="141" t="s">
        <v>126</v>
      </c>
      <c r="F452" s="141" t="s">
        <v>108</v>
      </c>
      <c r="G452" s="142">
        <v>119</v>
      </c>
      <c r="H452" s="142">
        <v>69</v>
      </c>
    </row>
    <row r="453" spans="1:8" x14ac:dyDescent="0.2">
      <c r="A453" s="140">
        <v>277</v>
      </c>
      <c r="B453" s="141" t="s">
        <v>442</v>
      </c>
      <c r="C453" s="141" t="s">
        <v>698</v>
      </c>
      <c r="D453" s="141" t="s">
        <v>699</v>
      </c>
      <c r="E453" s="141" t="s">
        <v>100</v>
      </c>
      <c r="F453" s="141" t="s">
        <v>100</v>
      </c>
      <c r="G453" s="142">
        <v>139</v>
      </c>
      <c r="H453" s="142">
        <v>74</v>
      </c>
    </row>
    <row r="454" spans="1:8" x14ac:dyDescent="0.2">
      <c r="A454" s="140">
        <v>264</v>
      </c>
      <c r="B454" s="141" t="s">
        <v>442</v>
      </c>
      <c r="C454" s="141" t="s">
        <v>450</v>
      </c>
      <c r="D454" s="141" t="s">
        <v>451</v>
      </c>
      <c r="E454" s="141" t="s">
        <v>100</v>
      </c>
      <c r="F454" s="141" t="s">
        <v>100</v>
      </c>
      <c r="G454" s="142">
        <v>141</v>
      </c>
      <c r="H454" s="142">
        <v>69</v>
      </c>
    </row>
    <row r="455" spans="1:8" x14ac:dyDescent="0.2">
      <c r="A455" s="140">
        <v>265</v>
      </c>
      <c r="B455" s="141" t="s">
        <v>442</v>
      </c>
      <c r="C455" s="141" t="s">
        <v>452</v>
      </c>
      <c r="D455" s="141" t="s">
        <v>310</v>
      </c>
      <c r="E455" s="141" t="s">
        <v>103</v>
      </c>
      <c r="F455" s="141" t="s">
        <v>715</v>
      </c>
      <c r="G455" s="142">
        <v>169</v>
      </c>
      <c r="H455" s="142">
        <v>79</v>
      </c>
    </row>
    <row r="456" spans="1:8" x14ac:dyDescent="0.2">
      <c r="A456" s="140">
        <v>265</v>
      </c>
      <c r="B456" s="141" t="s">
        <v>442</v>
      </c>
      <c r="C456" s="141" t="s">
        <v>452</v>
      </c>
      <c r="D456" s="141" t="s">
        <v>310</v>
      </c>
      <c r="E456" s="141" t="s">
        <v>118</v>
      </c>
      <c r="F456" s="141" t="s">
        <v>147</v>
      </c>
      <c r="G456" s="142">
        <v>140</v>
      </c>
      <c r="H456" s="142">
        <v>79</v>
      </c>
    </row>
    <row r="457" spans="1:8" x14ac:dyDescent="0.2">
      <c r="A457" s="140">
        <v>265</v>
      </c>
      <c r="B457" s="141" t="s">
        <v>442</v>
      </c>
      <c r="C457" s="141" t="s">
        <v>452</v>
      </c>
      <c r="D457" s="141" t="s">
        <v>310</v>
      </c>
      <c r="E457" s="141" t="s">
        <v>148</v>
      </c>
      <c r="F457" s="141" t="s">
        <v>125</v>
      </c>
      <c r="G457" s="142">
        <v>220</v>
      </c>
      <c r="H457" s="142">
        <v>79</v>
      </c>
    </row>
    <row r="458" spans="1:8" x14ac:dyDescent="0.2">
      <c r="A458" s="140">
        <v>265</v>
      </c>
      <c r="B458" s="141" t="s">
        <v>442</v>
      </c>
      <c r="C458" s="141" t="s">
        <v>452</v>
      </c>
      <c r="D458" s="141" t="s">
        <v>310</v>
      </c>
      <c r="E458" s="141" t="s">
        <v>126</v>
      </c>
      <c r="F458" s="141" t="s">
        <v>108</v>
      </c>
      <c r="G458" s="142">
        <v>169</v>
      </c>
      <c r="H458" s="142">
        <v>79</v>
      </c>
    </row>
    <row r="459" spans="1:8" x14ac:dyDescent="0.2">
      <c r="A459" s="140">
        <v>266</v>
      </c>
      <c r="B459" s="141" t="s">
        <v>442</v>
      </c>
      <c r="C459" s="141" t="s">
        <v>654</v>
      </c>
      <c r="D459" s="141" t="s">
        <v>655</v>
      </c>
      <c r="E459" s="141" t="s">
        <v>103</v>
      </c>
      <c r="F459" s="141" t="s">
        <v>123</v>
      </c>
      <c r="G459" s="142">
        <v>315</v>
      </c>
      <c r="H459" s="142">
        <v>79</v>
      </c>
    </row>
    <row r="460" spans="1:8" x14ac:dyDescent="0.2">
      <c r="A460" s="140">
        <v>266</v>
      </c>
      <c r="B460" s="141" t="s">
        <v>442</v>
      </c>
      <c r="C460" s="141" t="s">
        <v>654</v>
      </c>
      <c r="D460" s="141" t="s">
        <v>655</v>
      </c>
      <c r="E460" s="141" t="s">
        <v>124</v>
      </c>
      <c r="F460" s="141" t="s">
        <v>715</v>
      </c>
      <c r="G460" s="142">
        <v>169</v>
      </c>
      <c r="H460" s="142">
        <v>79</v>
      </c>
    </row>
    <row r="461" spans="1:8" x14ac:dyDescent="0.2">
      <c r="A461" s="140">
        <v>266</v>
      </c>
      <c r="B461" s="141" t="s">
        <v>442</v>
      </c>
      <c r="C461" s="141" t="s">
        <v>654</v>
      </c>
      <c r="D461" s="141" t="s">
        <v>655</v>
      </c>
      <c r="E461" s="141" t="s">
        <v>118</v>
      </c>
      <c r="F461" s="141" t="s">
        <v>147</v>
      </c>
      <c r="G461" s="142">
        <v>258</v>
      </c>
      <c r="H461" s="142">
        <v>79</v>
      </c>
    </row>
    <row r="462" spans="1:8" x14ac:dyDescent="0.2">
      <c r="A462" s="140">
        <v>266</v>
      </c>
      <c r="B462" s="141" t="s">
        <v>442</v>
      </c>
      <c r="C462" s="141" t="s">
        <v>654</v>
      </c>
      <c r="D462" s="141" t="s">
        <v>655</v>
      </c>
      <c r="E462" s="141" t="s">
        <v>148</v>
      </c>
      <c r="F462" s="141" t="s">
        <v>125</v>
      </c>
      <c r="G462" s="142">
        <v>225</v>
      </c>
      <c r="H462" s="142">
        <v>79</v>
      </c>
    </row>
    <row r="463" spans="1:8" x14ac:dyDescent="0.2">
      <c r="A463" s="140">
        <v>266</v>
      </c>
      <c r="B463" s="141" t="s">
        <v>442</v>
      </c>
      <c r="C463" s="141" t="s">
        <v>654</v>
      </c>
      <c r="D463" s="141" t="s">
        <v>655</v>
      </c>
      <c r="E463" s="141" t="s">
        <v>126</v>
      </c>
      <c r="F463" s="141" t="s">
        <v>108</v>
      </c>
      <c r="G463" s="142">
        <v>315</v>
      </c>
      <c r="H463" s="142">
        <v>79</v>
      </c>
    </row>
    <row r="464" spans="1:8" x14ac:dyDescent="0.2">
      <c r="A464" s="140">
        <v>267</v>
      </c>
      <c r="B464" s="141" t="s">
        <v>442</v>
      </c>
      <c r="C464" s="141" t="s">
        <v>453</v>
      </c>
      <c r="D464" s="141" t="s">
        <v>454</v>
      </c>
      <c r="E464" s="141" t="s">
        <v>103</v>
      </c>
      <c r="F464" s="141" t="s">
        <v>104</v>
      </c>
      <c r="G464" s="142">
        <v>107</v>
      </c>
      <c r="H464" s="142">
        <v>69</v>
      </c>
    </row>
    <row r="465" spans="1:8" x14ac:dyDescent="0.2">
      <c r="A465" s="140">
        <v>267</v>
      </c>
      <c r="B465" s="141" t="s">
        <v>442</v>
      </c>
      <c r="C465" s="141" t="s">
        <v>453</v>
      </c>
      <c r="D465" s="141" t="s">
        <v>454</v>
      </c>
      <c r="E465" s="141" t="s">
        <v>105</v>
      </c>
      <c r="F465" s="141" t="s">
        <v>125</v>
      </c>
      <c r="G465" s="142">
        <v>141</v>
      </c>
      <c r="H465" s="142">
        <v>69</v>
      </c>
    </row>
    <row r="466" spans="1:8" x14ac:dyDescent="0.2">
      <c r="A466" s="140">
        <v>267</v>
      </c>
      <c r="B466" s="141" t="s">
        <v>442</v>
      </c>
      <c r="C466" s="141" t="s">
        <v>453</v>
      </c>
      <c r="D466" s="141" t="s">
        <v>454</v>
      </c>
      <c r="E466" s="141" t="s">
        <v>126</v>
      </c>
      <c r="F466" s="141" t="s">
        <v>108</v>
      </c>
      <c r="G466" s="142">
        <v>107</v>
      </c>
      <c r="H466" s="142">
        <v>69</v>
      </c>
    </row>
    <row r="467" spans="1:8" x14ac:dyDescent="0.2">
      <c r="A467" s="140">
        <v>268</v>
      </c>
      <c r="B467" s="141" t="s">
        <v>442</v>
      </c>
      <c r="C467" s="141" t="s">
        <v>455</v>
      </c>
      <c r="D467" s="141" t="s">
        <v>456</v>
      </c>
      <c r="E467" s="141" t="s">
        <v>100</v>
      </c>
      <c r="F467" s="141" t="s">
        <v>100</v>
      </c>
      <c r="G467" s="142">
        <v>126</v>
      </c>
      <c r="H467" s="142">
        <v>69</v>
      </c>
    </row>
    <row r="468" spans="1:8" x14ac:dyDescent="0.2">
      <c r="A468" s="140">
        <v>270</v>
      </c>
      <c r="B468" s="141" t="s">
        <v>442</v>
      </c>
      <c r="C468" s="141" t="s">
        <v>457</v>
      </c>
      <c r="D468" s="141" t="s">
        <v>458</v>
      </c>
      <c r="E468" s="141" t="s">
        <v>100</v>
      </c>
      <c r="F468" s="141" t="s">
        <v>100</v>
      </c>
      <c r="G468" s="142">
        <v>113</v>
      </c>
      <c r="H468" s="142">
        <v>69</v>
      </c>
    </row>
    <row r="469" spans="1:8" x14ac:dyDescent="0.2">
      <c r="A469" s="140">
        <v>271</v>
      </c>
      <c r="B469" s="141" t="s">
        <v>442</v>
      </c>
      <c r="C469" s="141" t="s">
        <v>459</v>
      </c>
      <c r="D469" s="141" t="s">
        <v>460</v>
      </c>
      <c r="E469" s="141" t="s">
        <v>100</v>
      </c>
      <c r="F469" s="141" t="s">
        <v>100</v>
      </c>
      <c r="G469" s="142">
        <v>150</v>
      </c>
      <c r="H469" s="142">
        <v>69</v>
      </c>
    </row>
    <row r="470" spans="1:8" x14ac:dyDescent="0.2">
      <c r="A470" s="140">
        <v>272</v>
      </c>
      <c r="B470" s="141" t="s">
        <v>442</v>
      </c>
      <c r="C470" s="141" t="s">
        <v>373</v>
      </c>
      <c r="D470" s="141" t="s">
        <v>239</v>
      </c>
      <c r="E470" s="141" t="s">
        <v>100</v>
      </c>
      <c r="F470" s="141" t="s">
        <v>100</v>
      </c>
      <c r="G470" s="142">
        <v>119</v>
      </c>
      <c r="H470" s="142">
        <v>69</v>
      </c>
    </row>
    <row r="471" spans="1:8" x14ac:dyDescent="0.2">
      <c r="A471" s="140">
        <v>273</v>
      </c>
      <c r="B471" s="141" t="s">
        <v>442</v>
      </c>
      <c r="C471" s="141" t="s">
        <v>461</v>
      </c>
      <c r="D471" s="141" t="s">
        <v>656</v>
      </c>
      <c r="E471" s="141" t="s">
        <v>103</v>
      </c>
      <c r="F471" s="141" t="s">
        <v>147</v>
      </c>
      <c r="G471" s="142">
        <v>121</v>
      </c>
      <c r="H471" s="142">
        <v>64</v>
      </c>
    </row>
    <row r="472" spans="1:8" x14ac:dyDescent="0.2">
      <c r="A472" s="140">
        <v>273</v>
      </c>
      <c r="B472" s="141" t="s">
        <v>442</v>
      </c>
      <c r="C472" s="141" t="s">
        <v>461</v>
      </c>
      <c r="D472" s="141" t="s">
        <v>656</v>
      </c>
      <c r="E472" s="141" t="s">
        <v>148</v>
      </c>
      <c r="F472" s="141" t="s">
        <v>125</v>
      </c>
      <c r="G472" s="142">
        <v>204</v>
      </c>
      <c r="H472" s="142">
        <v>64</v>
      </c>
    </row>
    <row r="473" spans="1:8" x14ac:dyDescent="0.2">
      <c r="A473" s="140">
        <v>273</v>
      </c>
      <c r="B473" s="141" t="s">
        <v>442</v>
      </c>
      <c r="C473" s="141" t="s">
        <v>461</v>
      </c>
      <c r="D473" s="141" t="s">
        <v>656</v>
      </c>
      <c r="E473" s="141" t="s">
        <v>126</v>
      </c>
      <c r="F473" s="141" t="s">
        <v>108</v>
      </c>
      <c r="G473" s="142">
        <v>121</v>
      </c>
      <c r="H473" s="142">
        <v>64</v>
      </c>
    </row>
    <row r="474" spans="1:8" x14ac:dyDescent="0.2">
      <c r="A474" s="140">
        <v>274</v>
      </c>
      <c r="B474" s="141" t="s">
        <v>442</v>
      </c>
      <c r="C474" s="141" t="s">
        <v>462</v>
      </c>
      <c r="D474" s="141" t="s">
        <v>657</v>
      </c>
      <c r="E474" s="141" t="s">
        <v>100</v>
      </c>
      <c r="F474" s="141" t="s">
        <v>100</v>
      </c>
      <c r="G474" s="142">
        <v>116</v>
      </c>
      <c r="H474" s="142">
        <v>64</v>
      </c>
    </row>
    <row r="475" spans="1:8" x14ac:dyDescent="0.2">
      <c r="A475" s="140">
        <v>275</v>
      </c>
      <c r="B475" s="141" t="s">
        <v>442</v>
      </c>
      <c r="C475" s="141" t="s">
        <v>463</v>
      </c>
      <c r="D475" s="141" t="s">
        <v>464</v>
      </c>
      <c r="E475" s="141" t="s">
        <v>100</v>
      </c>
      <c r="F475" s="141" t="s">
        <v>100</v>
      </c>
      <c r="G475" s="142">
        <v>151</v>
      </c>
      <c r="H475" s="142">
        <v>74</v>
      </c>
    </row>
    <row r="476" spans="1:8" x14ac:dyDescent="0.2">
      <c r="A476" s="140">
        <v>276</v>
      </c>
      <c r="B476" s="141" t="s">
        <v>442</v>
      </c>
      <c r="C476" s="141" t="s">
        <v>465</v>
      </c>
      <c r="D476" s="141" t="s">
        <v>466</v>
      </c>
      <c r="E476" s="141" t="s">
        <v>100</v>
      </c>
      <c r="F476" s="141" t="s">
        <v>100</v>
      </c>
      <c r="G476" s="142">
        <v>118</v>
      </c>
      <c r="H476" s="142">
        <v>64</v>
      </c>
    </row>
    <row r="477" spans="1:8" x14ac:dyDescent="0.2">
      <c r="A477" s="140">
        <v>278</v>
      </c>
      <c r="B477" s="141" t="s">
        <v>442</v>
      </c>
      <c r="C477" s="141" t="s">
        <v>467</v>
      </c>
      <c r="D477" s="141" t="s">
        <v>246</v>
      </c>
      <c r="E477" s="141" t="s">
        <v>100</v>
      </c>
      <c r="F477" s="141" t="s">
        <v>100</v>
      </c>
      <c r="G477" s="142">
        <v>121</v>
      </c>
      <c r="H477" s="142">
        <v>64</v>
      </c>
    </row>
    <row r="478" spans="1:8" x14ac:dyDescent="0.2">
      <c r="A478" s="140">
        <v>281</v>
      </c>
      <c r="B478" s="141" t="s">
        <v>468</v>
      </c>
      <c r="C478" s="141" t="s">
        <v>469</v>
      </c>
      <c r="D478" s="141" t="s">
        <v>470</v>
      </c>
      <c r="E478" s="141" t="s">
        <v>103</v>
      </c>
      <c r="F478" s="141" t="s">
        <v>147</v>
      </c>
      <c r="G478" s="142">
        <v>107</v>
      </c>
      <c r="H478" s="142">
        <v>64</v>
      </c>
    </row>
    <row r="479" spans="1:8" x14ac:dyDescent="0.2">
      <c r="A479" s="140">
        <v>281</v>
      </c>
      <c r="B479" s="141" t="s">
        <v>468</v>
      </c>
      <c r="C479" s="141" t="s">
        <v>469</v>
      </c>
      <c r="D479" s="141" t="s">
        <v>470</v>
      </c>
      <c r="E479" s="141" t="s">
        <v>148</v>
      </c>
      <c r="F479" s="141" t="s">
        <v>125</v>
      </c>
      <c r="G479" s="142">
        <v>116</v>
      </c>
      <c r="H479" s="142">
        <v>64</v>
      </c>
    </row>
    <row r="480" spans="1:8" x14ac:dyDescent="0.2">
      <c r="A480" s="140">
        <v>281</v>
      </c>
      <c r="B480" s="141" t="s">
        <v>468</v>
      </c>
      <c r="C480" s="141" t="s">
        <v>469</v>
      </c>
      <c r="D480" s="141" t="s">
        <v>470</v>
      </c>
      <c r="E480" s="141" t="s">
        <v>126</v>
      </c>
      <c r="F480" s="141" t="s">
        <v>108</v>
      </c>
      <c r="G480" s="142">
        <v>107</v>
      </c>
      <c r="H480" s="142">
        <v>64</v>
      </c>
    </row>
    <row r="481" spans="1:8" x14ac:dyDescent="0.2">
      <c r="A481" s="140">
        <v>282</v>
      </c>
      <c r="B481" s="141" t="s">
        <v>468</v>
      </c>
      <c r="C481" s="141" t="s">
        <v>471</v>
      </c>
      <c r="D481" s="141" t="s">
        <v>472</v>
      </c>
      <c r="E481" s="141" t="s">
        <v>100</v>
      </c>
      <c r="F481" s="141" t="s">
        <v>100</v>
      </c>
      <c r="G481" s="142">
        <v>156</v>
      </c>
      <c r="H481" s="142">
        <v>74</v>
      </c>
    </row>
    <row r="482" spans="1:8" x14ac:dyDescent="0.2">
      <c r="A482" s="140">
        <v>283</v>
      </c>
      <c r="B482" s="141" t="s">
        <v>468</v>
      </c>
      <c r="C482" s="141" t="s">
        <v>473</v>
      </c>
      <c r="D482" s="141" t="s">
        <v>474</v>
      </c>
      <c r="E482" s="141" t="s">
        <v>100</v>
      </c>
      <c r="F482" s="141" t="s">
        <v>100</v>
      </c>
      <c r="G482" s="142">
        <v>150</v>
      </c>
      <c r="H482" s="142">
        <v>69</v>
      </c>
    </row>
    <row r="483" spans="1:8" x14ac:dyDescent="0.2">
      <c r="A483" s="140">
        <v>284</v>
      </c>
      <c r="B483" s="141" t="s">
        <v>468</v>
      </c>
      <c r="C483" s="141" t="s">
        <v>271</v>
      </c>
      <c r="D483" s="141" t="s">
        <v>475</v>
      </c>
      <c r="E483" s="141" t="s">
        <v>100</v>
      </c>
      <c r="F483" s="141" t="s">
        <v>100</v>
      </c>
      <c r="G483" s="142">
        <v>122</v>
      </c>
      <c r="H483" s="142">
        <v>64</v>
      </c>
    </row>
    <row r="484" spans="1:8" x14ac:dyDescent="0.2">
      <c r="A484" s="140">
        <v>285</v>
      </c>
      <c r="B484" s="141" t="s">
        <v>468</v>
      </c>
      <c r="C484" s="141" t="s">
        <v>476</v>
      </c>
      <c r="D484" s="141" t="s">
        <v>700</v>
      </c>
      <c r="E484" s="141" t="s">
        <v>100</v>
      </c>
      <c r="F484" s="141" t="s">
        <v>100</v>
      </c>
      <c r="G484" s="142">
        <v>111</v>
      </c>
      <c r="H484" s="142">
        <v>64</v>
      </c>
    </row>
    <row r="485" spans="1:8" x14ac:dyDescent="0.2">
      <c r="A485" s="140">
        <v>287</v>
      </c>
      <c r="B485" s="141" t="s">
        <v>468</v>
      </c>
      <c r="C485" s="141" t="s">
        <v>477</v>
      </c>
      <c r="D485" s="141" t="s">
        <v>658</v>
      </c>
      <c r="E485" s="141" t="s">
        <v>100</v>
      </c>
      <c r="F485" s="141" t="s">
        <v>100</v>
      </c>
      <c r="G485" s="142">
        <v>122</v>
      </c>
      <c r="H485" s="142">
        <v>59</v>
      </c>
    </row>
    <row r="486" spans="1:8" x14ac:dyDescent="0.2">
      <c r="A486" s="140">
        <v>289</v>
      </c>
      <c r="B486" s="141" t="s">
        <v>468</v>
      </c>
      <c r="C486" s="141" t="s">
        <v>478</v>
      </c>
      <c r="D486" s="141" t="s">
        <v>290</v>
      </c>
      <c r="E486" s="141" t="s">
        <v>100</v>
      </c>
      <c r="F486" s="141" t="s">
        <v>100</v>
      </c>
      <c r="G486" s="142">
        <v>110</v>
      </c>
      <c r="H486" s="142">
        <v>59</v>
      </c>
    </row>
    <row r="487" spans="1:8" x14ac:dyDescent="0.2">
      <c r="A487" s="140">
        <v>280</v>
      </c>
      <c r="B487" s="141" t="s">
        <v>468</v>
      </c>
      <c r="C487" s="141" t="s">
        <v>701</v>
      </c>
      <c r="D487" s="141" t="s">
        <v>445</v>
      </c>
      <c r="E487" s="141" t="s">
        <v>103</v>
      </c>
      <c r="F487" s="141" t="s">
        <v>715</v>
      </c>
      <c r="G487" s="142">
        <v>115</v>
      </c>
      <c r="H487" s="142">
        <v>64</v>
      </c>
    </row>
    <row r="488" spans="1:8" x14ac:dyDescent="0.2">
      <c r="A488" s="140">
        <v>280</v>
      </c>
      <c r="B488" s="141" t="s">
        <v>468</v>
      </c>
      <c r="C488" s="141" t="s">
        <v>701</v>
      </c>
      <c r="D488" s="141" t="s">
        <v>445</v>
      </c>
      <c r="E488" s="141" t="s">
        <v>118</v>
      </c>
      <c r="F488" s="141" t="s">
        <v>125</v>
      </c>
      <c r="G488" s="142">
        <v>152</v>
      </c>
      <c r="H488" s="142">
        <v>64</v>
      </c>
    </row>
    <row r="489" spans="1:8" x14ac:dyDescent="0.2">
      <c r="A489" s="140">
        <v>280</v>
      </c>
      <c r="B489" s="141" t="s">
        <v>468</v>
      </c>
      <c r="C489" s="141" t="s">
        <v>701</v>
      </c>
      <c r="D489" s="141" t="s">
        <v>445</v>
      </c>
      <c r="E489" s="141" t="s">
        <v>126</v>
      </c>
      <c r="F489" s="141" t="s">
        <v>108</v>
      </c>
      <c r="G489" s="142">
        <v>115</v>
      </c>
      <c r="H489" s="142">
        <v>64</v>
      </c>
    </row>
    <row r="490" spans="1:8" x14ac:dyDescent="0.2">
      <c r="A490" s="140">
        <v>295</v>
      </c>
      <c r="B490" s="141" t="s">
        <v>479</v>
      </c>
      <c r="C490" s="141" t="s">
        <v>480</v>
      </c>
      <c r="D490" s="141" t="s">
        <v>481</v>
      </c>
      <c r="E490" s="141" t="s">
        <v>100</v>
      </c>
      <c r="F490" s="141" t="s">
        <v>100</v>
      </c>
      <c r="G490" s="142">
        <v>110</v>
      </c>
      <c r="H490" s="142">
        <v>64</v>
      </c>
    </row>
    <row r="491" spans="1:8" x14ac:dyDescent="0.2">
      <c r="A491" s="140">
        <v>298</v>
      </c>
      <c r="B491" s="141" t="s">
        <v>482</v>
      </c>
      <c r="C491" s="141" t="s">
        <v>483</v>
      </c>
      <c r="D491" s="141" t="s">
        <v>344</v>
      </c>
      <c r="E491" s="141" t="s">
        <v>100</v>
      </c>
      <c r="F491" s="141" t="s">
        <v>100</v>
      </c>
      <c r="G491" s="142">
        <v>136</v>
      </c>
      <c r="H491" s="142">
        <v>64</v>
      </c>
    </row>
    <row r="492" spans="1:8" x14ac:dyDescent="0.2">
      <c r="A492" s="140">
        <v>299</v>
      </c>
      <c r="B492" s="141" t="s">
        <v>482</v>
      </c>
      <c r="C492" s="141" t="s">
        <v>484</v>
      </c>
      <c r="D492" s="141" t="s">
        <v>485</v>
      </c>
      <c r="E492" s="141" t="s">
        <v>103</v>
      </c>
      <c r="F492" s="141" t="s">
        <v>104</v>
      </c>
      <c r="G492" s="142">
        <v>126</v>
      </c>
      <c r="H492" s="142">
        <v>64</v>
      </c>
    </row>
    <row r="493" spans="1:8" x14ac:dyDescent="0.2">
      <c r="A493" s="140">
        <v>299</v>
      </c>
      <c r="B493" s="141" t="s">
        <v>482</v>
      </c>
      <c r="C493" s="141" t="s">
        <v>484</v>
      </c>
      <c r="D493" s="141" t="s">
        <v>485</v>
      </c>
      <c r="E493" s="141" t="s">
        <v>105</v>
      </c>
      <c r="F493" s="141" t="s">
        <v>125</v>
      </c>
      <c r="G493" s="142">
        <v>191</v>
      </c>
      <c r="H493" s="142">
        <v>64</v>
      </c>
    </row>
    <row r="494" spans="1:8" x14ac:dyDescent="0.2">
      <c r="A494" s="140">
        <v>299</v>
      </c>
      <c r="B494" s="141" t="s">
        <v>482</v>
      </c>
      <c r="C494" s="141" t="s">
        <v>484</v>
      </c>
      <c r="D494" s="141" t="s">
        <v>485</v>
      </c>
      <c r="E494" s="141" t="s">
        <v>126</v>
      </c>
      <c r="F494" s="141" t="s">
        <v>108</v>
      </c>
      <c r="G494" s="142">
        <v>126</v>
      </c>
      <c r="H494" s="142">
        <v>64</v>
      </c>
    </row>
    <row r="495" spans="1:8" x14ac:dyDescent="0.2">
      <c r="A495" s="140">
        <v>300</v>
      </c>
      <c r="B495" s="141" t="s">
        <v>482</v>
      </c>
      <c r="C495" s="141" t="s">
        <v>486</v>
      </c>
      <c r="D495" s="141" t="s">
        <v>486</v>
      </c>
      <c r="E495" s="141" t="s">
        <v>103</v>
      </c>
      <c r="F495" s="141" t="s">
        <v>104</v>
      </c>
      <c r="G495" s="142">
        <v>127</v>
      </c>
      <c r="H495" s="142">
        <v>64</v>
      </c>
    </row>
    <row r="496" spans="1:8" x14ac:dyDescent="0.2">
      <c r="A496" s="140">
        <v>300</v>
      </c>
      <c r="B496" s="141" t="s">
        <v>482</v>
      </c>
      <c r="C496" s="141" t="s">
        <v>486</v>
      </c>
      <c r="D496" s="141" t="s">
        <v>486</v>
      </c>
      <c r="E496" s="141" t="s">
        <v>105</v>
      </c>
      <c r="F496" s="141" t="s">
        <v>125</v>
      </c>
      <c r="G496" s="142">
        <v>148</v>
      </c>
      <c r="H496" s="142">
        <v>64</v>
      </c>
    </row>
    <row r="497" spans="1:8" x14ac:dyDescent="0.2">
      <c r="A497" s="140">
        <v>300</v>
      </c>
      <c r="B497" s="141" t="s">
        <v>482</v>
      </c>
      <c r="C497" s="141" t="s">
        <v>486</v>
      </c>
      <c r="D497" s="141" t="s">
        <v>486</v>
      </c>
      <c r="E497" s="141" t="s">
        <v>126</v>
      </c>
      <c r="F497" s="141" t="s">
        <v>108</v>
      </c>
      <c r="G497" s="142">
        <v>127</v>
      </c>
      <c r="H497" s="142">
        <v>64</v>
      </c>
    </row>
    <row r="498" spans="1:8" x14ac:dyDescent="0.2">
      <c r="A498" s="140">
        <v>302</v>
      </c>
      <c r="B498" s="141" t="s">
        <v>482</v>
      </c>
      <c r="C498" s="141" t="s">
        <v>487</v>
      </c>
      <c r="D498" s="141" t="s">
        <v>488</v>
      </c>
      <c r="E498" s="141" t="s">
        <v>103</v>
      </c>
      <c r="F498" s="141" t="s">
        <v>104</v>
      </c>
      <c r="G498" s="142">
        <v>132</v>
      </c>
      <c r="H498" s="142">
        <v>64</v>
      </c>
    </row>
    <row r="499" spans="1:8" x14ac:dyDescent="0.2">
      <c r="A499" s="140">
        <v>302</v>
      </c>
      <c r="B499" s="141" t="s">
        <v>482</v>
      </c>
      <c r="C499" s="141" t="s">
        <v>487</v>
      </c>
      <c r="D499" s="141" t="s">
        <v>488</v>
      </c>
      <c r="E499" s="141" t="s">
        <v>105</v>
      </c>
      <c r="F499" s="141" t="s">
        <v>106</v>
      </c>
      <c r="G499" s="142">
        <v>206</v>
      </c>
      <c r="H499" s="142">
        <v>64</v>
      </c>
    </row>
    <row r="500" spans="1:8" x14ac:dyDescent="0.2">
      <c r="A500" s="140">
        <v>302</v>
      </c>
      <c r="B500" s="141" t="s">
        <v>482</v>
      </c>
      <c r="C500" s="141" t="s">
        <v>487</v>
      </c>
      <c r="D500" s="141" t="s">
        <v>488</v>
      </c>
      <c r="E500" s="141" t="s">
        <v>107</v>
      </c>
      <c r="F500" s="141" t="s">
        <v>108</v>
      </c>
      <c r="G500" s="142">
        <v>132</v>
      </c>
      <c r="H500" s="142">
        <v>64</v>
      </c>
    </row>
    <row r="501" spans="1:8" x14ac:dyDescent="0.2">
      <c r="A501" s="140">
        <v>304</v>
      </c>
      <c r="B501" s="141" t="s">
        <v>482</v>
      </c>
      <c r="C501" s="141" t="s">
        <v>489</v>
      </c>
      <c r="D501" s="141" t="s">
        <v>490</v>
      </c>
      <c r="E501" s="141" t="s">
        <v>103</v>
      </c>
      <c r="F501" s="141" t="s">
        <v>147</v>
      </c>
      <c r="G501" s="142">
        <v>131</v>
      </c>
      <c r="H501" s="142">
        <v>69</v>
      </c>
    </row>
    <row r="502" spans="1:8" x14ac:dyDescent="0.2">
      <c r="A502" s="140">
        <v>304</v>
      </c>
      <c r="B502" s="141" t="s">
        <v>482</v>
      </c>
      <c r="C502" s="141" t="s">
        <v>489</v>
      </c>
      <c r="D502" s="141" t="s">
        <v>490</v>
      </c>
      <c r="E502" s="141" t="s">
        <v>148</v>
      </c>
      <c r="F502" s="141" t="s">
        <v>125</v>
      </c>
      <c r="G502" s="142">
        <v>202</v>
      </c>
      <c r="H502" s="142">
        <v>69</v>
      </c>
    </row>
    <row r="503" spans="1:8" x14ac:dyDescent="0.2">
      <c r="A503" s="140">
        <v>304</v>
      </c>
      <c r="B503" s="141" t="s">
        <v>482</v>
      </c>
      <c r="C503" s="141" t="s">
        <v>489</v>
      </c>
      <c r="D503" s="141" t="s">
        <v>490</v>
      </c>
      <c r="E503" s="141" t="s">
        <v>126</v>
      </c>
      <c r="F503" s="141" t="s">
        <v>108</v>
      </c>
      <c r="G503" s="142">
        <v>131</v>
      </c>
      <c r="H503" s="142">
        <v>69</v>
      </c>
    </row>
    <row r="504" spans="1:8" x14ac:dyDescent="0.2">
      <c r="A504" s="140">
        <v>305</v>
      </c>
      <c r="B504" s="141" t="s">
        <v>482</v>
      </c>
      <c r="C504" s="141" t="s">
        <v>349</v>
      </c>
      <c r="D504" s="141" t="s">
        <v>491</v>
      </c>
      <c r="E504" s="141" t="s">
        <v>103</v>
      </c>
      <c r="F504" s="141" t="s">
        <v>116</v>
      </c>
      <c r="G504" s="142">
        <v>182</v>
      </c>
      <c r="H504" s="142">
        <v>74</v>
      </c>
    </row>
    <row r="505" spans="1:8" x14ac:dyDescent="0.2">
      <c r="A505" s="140">
        <v>305</v>
      </c>
      <c r="B505" s="141" t="s">
        <v>482</v>
      </c>
      <c r="C505" s="141" t="s">
        <v>349</v>
      </c>
      <c r="D505" s="141" t="s">
        <v>491</v>
      </c>
      <c r="E505" s="141" t="s">
        <v>117</v>
      </c>
      <c r="F505" s="141" t="s">
        <v>104</v>
      </c>
      <c r="G505" s="142">
        <v>152</v>
      </c>
      <c r="H505" s="142">
        <v>74</v>
      </c>
    </row>
    <row r="506" spans="1:8" x14ac:dyDescent="0.2">
      <c r="A506" s="140">
        <v>305</v>
      </c>
      <c r="B506" s="141" t="s">
        <v>482</v>
      </c>
      <c r="C506" s="141" t="s">
        <v>349</v>
      </c>
      <c r="D506" s="141" t="s">
        <v>491</v>
      </c>
      <c r="E506" s="141" t="s">
        <v>105</v>
      </c>
      <c r="F506" s="141" t="s">
        <v>108</v>
      </c>
      <c r="G506" s="142">
        <v>182</v>
      </c>
      <c r="H506" s="142">
        <v>74</v>
      </c>
    </row>
    <row r="507" spans="1:8" x14ac:dyDescent="0.2">
      <c r="A507" s="140">
        <v>306</v>
      </c>
      <c r="B507" s="141" t="s">
        <v>482</v>
      </c>
      <c r="C507" s="141" t="s">
        <v>492</v>
      </c>
      <c r="D507" s="141" t="s">
        <v>493</v>
      </c>
      <c r="E507" s="141" t="s">
        <v>103</v>
      </c>
      <c r="F507" s="141" t="s">
        <v>130</v>
      </c>
      <c r="G507" s="142">
        <v>130</v>
      </c>
      <c r="H507" s="142">
        <v>69</v>
      </c>
    </row>
    <row r="508" spans="1:8" x14ac:dyDescent="0.2">
      <c r="A508" s="140">
        <v>306</v>
      </c>
      <c r="B508" s="141" t="s">
        <v>482</v>
      </c>
      <c r="C508" s="141" t="s">
        <v>492</v>
      </c>
      <c r="D508" s="141" t="s">
        <v>493</v>
      </c>
      <c r="E508" s="141" t="s">
        <v>131</v>
      </c>
      <c r="F508" s="141" t="s">
        <v>147</v>
      </c>
      <c r="G508" s="142">
        <v>135</v>
      </c>
      <c r="H508" s="142">
        <v>69</v>
      </c>
    </row>
    <row r="509" spans="1:8" x14ac:dyDescent="0.2">
      <c r="A509" s="140">
        <v>306</v>
      </c>
      <c r="B509" s="141" t="s">
        <v>482</v>
      </c>
      <c r="C509" s="141" t="s">
        <v>492</v>
      </c>
      <c r="D509" s="141" t="s">
        <v>493</v>
      </c>
      <c r="E509" s="141" t="s">
        <v>148</v>
      </c>
      <c r="F509" s="141" t="s">
        <v>125</v>
      </c>
      <c r="G509" s="142">
        <v>222</v>
      </c>
      <c r="H509" s="142">
        <v>69</v>
      </c>
    </row>
    <row r="510" spans="1:8" x14ac:dyDescent="0.2">
      <c r="A510" s="140">
        <v>306</v>
      </c>
      <c r="B510" s="141" t="s">
        <v>482</v>
      </c>
      <c r="C510" s="141" t="s">
        <v>492</v>
      </c>
      <c r="D510" s="141" t="s">
        <v>493</v>
      </c>
      <c r="E510" s="141" t="s">
        <v>126</v>
      </c>
      <c r="F510" s="141" t="s">
        <v>108</v>
      </c>
      <c r="G510" s="142">
        <v>130</v>
      </c>
      <c r="H510" s="142">
        <v>69</v>
      </c>
    </row>
    <row r="511" spans="1:8" x14ac:dyDescent="0.2">
      <c r="A511" s="140">
        <v>307</v>
      </c>
      <c r="B511" s="141" t="s">
        <v>494</v>
      </c>
      <c r="C511" s="141" t="s">
        <v>495</v>
      </c>
      <c r="D511" s="141" t="s">
        <v>659</v>
      </c>
      <c r="E511" s="141" t="s">
        <v>100</v>
      </c>
      <c r="F511" s="141" t="s">
        <v>100</v>
      </c>
      <c r="G511" s="142">
        <v>118</v>
      </c>
      <c r="H511" s="142">
        <v>64</v>
      </c>
    </row>
    <row r="512" spans="1:8" x14ac:dyDescent="0.2">
      <c r="A512" s="140">
        <v>313</v>
      </c>
      <c r="B512" s="141" t="s">
        <v>494</v>
      </c>
      <c r="C512" s="141" t="s">
        <v>496</v>
      </c>
      <c r="D512" s="141" t="s">
        <v>496</v>
      </c>
      <c r="E512" s="141" t="s">
        <v>100</v>
      </c>
      <c r="F512" s="141" t="s">
        <v>100</v>
      </c>
      <c r="G512" s="142">
        <v>119</v>
      </c>
      <c r="H512" s="142">
        <v>64</v>
      </c>
    </row>
    <row r="513" spans="1:8" x14ac:dyDescent="0.2">
      <c r="A513" s="140">
        <v>309</v>
      </c>
      <c r="B513" s="141" t="s">
        <v>494</v>
      </c>
      <c r="C513" s="141" t="s">
        <v>497</v>
      </c>
      <c r="D513" s="141" t="s">
        <v>498</v>
      </c>
      <c r="E513" s="141" t="s">
        <v>100</v>
      </c>
      <c r="F513" s="141" t="s">
        <v>100</v>
      </c>
      <c r="G513" s="142">
        <v>124</v>
      </c>
      <c r="H513" s="142">
        <v>64</v>
      </c>
    </row>
    <row r="514" spans="1:8" x14ac:dyDescent="0.2">
      <c r="A514" s="140">
        <v>311</v>
      </c>
      <c r="B514" s="141" t="s">
        <v>494</v>
      </c>
      <c r="C514" s="141" t="s">
        <v>499</v>
      </c>
      <c r="D514" s="141" t="s">
        <v>500</v>
      </c>
      <c r="E514" s="141" t="s">
        <v>100</v>
      </c>
      <c r="F514" s="141" t="s">
        <v>100</v>
      </c>
      <c r="G514" s="142">
        <v>110</v>
      </c>
      <c r="H514" s="142">
        <v>64</v>
      </c>
    </row>
    <row r="515" spans="1:8" x14ac:dyDescent="0.2">
      <c r="A515" s="140">
        <v>312</v>
      </c>
      <c r="B515" s="141" t="s">
        <v>494</v>
      </c>
      <c r="C515" s="141" t="s">
        <v>632</v>
      </c>
      <c r="D515" s="141" t="s">
        <v>633</v>
      </c>
      <c r="E515" s="141" t="s">
        <v>100</v>
      </c>
      <c r="F515" s="141" t="s">
        <v>100</v>
      </c>
      <c r="G515" s="142">
        <v>121</v>
      </c>
      <c r="H515" s="142">
        <v>64</v>
      </c>
    </row>
    <row r="516" spans="1:8" x14ac:dyDescent="0.2">
      <c r="A516" s="140">
        <v>489</v>
      </c>
      <c r="B516" s="141" t="s">
        <v>494</v>
      </c>
      <c r="C516" s="141" t="s">
        <v>634</v>
      </c>
      <c r="D516" s="141" t="s">
        <v>634</v>
      </c>
      <c r="E516" s="141" t="s">
        <v>103</v>
      </c>
      <c r="F516" s="141" t="s">
        <v>116</v>
      </c>
      <c r="G516" s="142">
        <v>156</v>
      </c>
      <c r="H516" s="142">
        <v>74</v>
      </c>
    </row>
    <row r="517" spans="1:8" x14ac:dyDescent="0.2">
      <c r="A517" s="140">
        <v>489</v>
      </c>
      <c r="B517" s="141" t="s">
        <v>494</v>
      </c>
      <c r="C517" s="141" t="s">
        <v>634</v>
      </c>
      <c r="D517" s="141" t="s">
        <v>634</v>
      </c>
      <c r="E517" s="141" t="s">
        <v>117</v>
      </c>
      <c r="F517" s="141" t="s">
        <v>104</v>
      </c>
      <c r="G517" s="142">
        <v>133</v>
      </c>
      <c r="H517" s="142">
        <v>74</v>
      </c>
    </row>
    <row r="518" spans="1:8" x14ac:dyDescent="0.2">
      <c r="A518" s="140">
        <v>489</v>
      </c>
      <c r="B518" s="141" t="s">
        <v>494</v>
      </c>
      <c r="C518" s="141" t="s">
        <v>634</v>
      </c>
      <c r="D518" s="141" t="s">
        <v>634</v>
      </c>
      <c r="E518" s="141" t="s">
        <v>105</v>
      </c>
      <c r="F518" s="141" t="s">
        <v>125</v>
      </c>
      <c r="G518" s="142">
        <v>203</v>
      </c>
      <c r="H518" s="142">
        <v>74</v>
      </c>
    </row>
    <row r="519" spans="1:8" x14ac:dyDescent="0.2">
      <c r="A519" s="140">
        <v>489</v>
      </c>
      <c r="B519" s="141" t="s">
        <v>494</v>
      </c>
      <c r="C519" s="141" t="s">
        <v>634</v>
      </c>
      <c r="D519" s="141" t="s">
        <v>634</v>
      </c>
      <c r="E519" s="141" t="s">
        <v>126</v>
      </c>
      <c r="F519" s="141" t="s">
        <v>108</v>
      </c>
      <c r="G519" s="142">
        <v>156</v>
      </c>
      <c r="H519" s="142">
        <v>74</v>
      </c>
    </row>
    <row r="520" spans="1:8" x14ac:dyDescent="0.2">
      <c r="A520" s="140">
        <v>314</v>
      </c>
      <c r="B520" s="141" t="s">
        <v>494</v>
      </c>
      <c r="C520" s="141" t="s">
        <v>55</v>
      </c>
      <c r="D520" s="141" t="s">
        <v>55</v>
      </c>
      <c r="E520" s="141" t="s">
        <v>100</v>
      </c>
      <c r="F520" s="141" t="s">
        <v>100</v>
      </c>
      <c r="G520" s="142">
        <v>121</v>
      </c>
      <c r="H520" s="142">
        <v>59</v>
      </c>
    </row>
    <row r="521" spans="1:8" x14ac:dyDescent="0.2">
      <c r="A521" s="140">
        <v>315</v>
      </c>
      <c r="B521" s="141" t="s">
        <v>494</v>
      </c>
      <c r="C521" s="141" t="s">
        <v>501</v>
      </c>
      <c r="D521" s="141" t="s">
        <v>502</v>
      </c>
      <c r="E521" s="141" t="s">
        <v>100</v>
      </c>
      <c r="F521" s="141" t="s">
        <v>100</v>
      </c>
      <c r="G521" s="142">
        <v>129</v>
      </c>
      <c r="H521" s="142">
        <v>64</v>
      </c>
    </row>
    <row r="522" spans="1:8" x14ac:dyDescent="0.2">
      <c r="A522" s="140">
        <v>435</v>
      </c>
      <c r="B522" s="141" t="s">
        <v>494</v>
      </c>
      <c r="C522" s="141" t="s">
        <v>503</v>
      </c>
      <c r="D522" s="141" t="s">
        <v>503</v>
      </c>
      <c r="E522" s="141" t="s">
        <v>100</v>
      </c>
      <c r="F522" s="141" t="s">
        <v>100</v>
      </c>
      <c r="G522" s="142">
        <v>126</v>
      </c>
      <c r="H522" s="142">
        <v>69</v>
      </c>
    </row>
    <row r="523" spans="1:8" x14ac:dyDescent="0.2">
      <c r="A523" s="140">
        <v>317</v>
      </c>
      <c r="B523" s="141" t="s">
        <v>494</v>
      </c>
      <c r="C523" s="141" t="s">
        <v>504</v>
      </c>
      <c r="D523" s="141" t="s">
        <v>504</v>
      </c>
      <c r="E523" s="141" t="s">
        <v>103</v>
      </c>
      <c r="F523" s="141" t="s">
        <v>150</v>
      </c>
      <c r="G523" s="142">
        <v>211</v>
      </c>
      <c r="H523" s="142">
        <v>79</v>
      </c>
    </row>
    <row r="524" spans="1:8" x14ac:dyDescent="0.2">
      <c r="A524" s="140">
        <v>317</v>
      </c>
      <c r="B524" s="141" t="s">
        <v>494</v>
      </c>
      <c r="C524" s="141" t="s">
        <v>504</v>
      </c>
      <c r="D524" s="141" t="s">
        <v>504</v>
      </c>
      <c r="E524" s="141" t="s">
        <v>151</v>
      </c>
      <c r="F524" s="141" t="s">
        <v>715</v>
      </c>
      <c r="G524" s="142">
        <v>157</v>
      </c>
      <c r="H524" s="142">
        <v>79</v>
      </c>
    </row>
    <row r="525" spans="1:8" x14ac:dyDescent="0.2">
      <c r="A525" s="140">
        <v>317</v>
      </c>
      <c r="B525" s="141" t="s">
        <v>494</v>
      </c>
      <c r="C525" s="141" t="s">
        <v>504</v>
      </c>
      <c r="D525" s="141" t="s">
        <v>504</v>
      </c>
      <c r="E525" s="141" t="s">
        <v>118</v>
      </c>
      <c r="F525" s="141" t="s">
        <v>147</v>
      </c>
      <c r="G525" s="142">
        <v>210</v>
      </c>
      <c r="H525" s="142">
        <v>79</v>
      </c>
    </row>
    <row r="526" spans="1:8" x14ac:dyDescent="0.2">
      <c r="A526" s="140">
        <v>317</v>
      </c>
      <c r="B526" s="141" t="s">
        <v>494</v>
      </c>
      <c r="C526" s="141" t="s">
        <v>504</v>
      </c>
      <c r="D526" s="141" t="s">
        <v>504</v>
      </c>
      <c r="E526" s="141" t="s">
        <v>148</v>
      </c>
      <c r="F526" s="141" t="s">
        <v>125</v>
      </c>
      <c r="G526" s="142">
        <v>169</v>
      </c>
      <c r="H526" s="142">
        <v>79</v>
      </c>
    </row>
    <row r="527" spans="1:8" x14ac:dyDescent="0.2">
      <c r="A527" s="140">
        <v>317</v>
      </c>
      <c r="B527" s="141" t="s">
        <v>494</v>
      </c>
      <c r="C527" s="141" t="s">
        <v>504</v>
      </c>
      <c r="D527" s="141" t="s">
        <v>504</v>
      </c>
      <c r="E527" s="141" t="s">
        <v>126</v>
      </c>
      <c r="F527" s="141" t="s">
        <v>108</v>
      </c>
      <c r="G527" s="142">
        <v>211</v>
      </c>
      <c r="H527" s="142">
        <v>79</v>
      </c>
    </row>
    <row r="528" spans="1:8" x14ac:dyDescent="0.2">
      <c r="A528" s="140">
        <v>318</v>
      </c>
      <c r="B528" s="141" t="s">
        <v>494</v>
      </c>
      <c r="C528" s="141" t="s">
        <v>505</v>
      </c>
      <c r="D528" s="141" t="s">
        <v>506</v>
      </c>
      <c r="E528" s="141" t="s">
        <v>100</v>
      </c>
      <c r="F528" s="141" t="s">
        <v>100</v>
      </c>
      <c r="G528" s="142">
        <v>136</v>
      </c>
      <c r="H528" s="142">
        <v>64</v>
      </c>
    </row>
    <row r="529" spans="1:8" x14ac:dyDescent="0.2">
      <c r="A529" s="140">
        <v>319</v>
      </c>
      <c r="B529" s="141" t="s">
        <v>494</v>
      </c>
      <c r="C529" s="141" t="s">
        <v>507</v>
      </c>
      <c r="D529" s="141" t="s">
        <v>508</v>
      </c>
      <c r="E529" s="141" t="s">
        <v>100</v>
      </c>
      <c r="F529" s="141" t="s">
        <v>100</v>
      </c>
      <c r="G529" s="142">
        <v>121</v>
      </c>
      <c r="H529" s="142">
        <v>59</v>
      </c>
    </row>
    <row r="530" spans="1:8" x14ac:dyDescent="0.2">
      <c r="A530" s="140">
        <v>321</v>
      </c>
      <c r="B530" s="141" t="s">
        <v>494</v>
      </c>
      <c r="C530" s="141" t="s">
        <v>509</v>
      </c>
      <c r="D530" s="141" t="s">
        <v>510</v>
      </c>
      <c r="E530" s="141" t="s">
        <v>100</v>
      </c>
      <c r="F530" s="141" t="s">
        <v>100</v>
      </c>
      <c r="G530" s="142">
        <v>114</v>
      </c>
      <c r="H530" s="142">
        <v>69</v>
      </c>
    </row>
    <row r="531" spans="1:8" x14ac:dyDescent="0.2">
      <c r="A531" s="140">
        <v>322</v>
      </c>
      <c r="B531" s="141" t="s">
        <v>511</v>
      </c>
      <c r="C531" s="141" t="s">
        <v>702</v>
      </c>
      <c r="D531" s="141" t="s">
        <v>219</v>
      </c>
      <c r="E531" s="141" t="s">
        <v>100</v>
      </c>
      <c r="F531" s="141" t="s">
        <v>100</v>
      </c>
      <c r="G531" s="142">
        <v>108</v>
      </c>
      <c r="H531" s="142">
        <v>69</v>
      </c>
    </row>
    <row r="532" spans="1:8" x14ac:dyDescent="0.2">
      <c r="A532" s="140">
        <v>323</v>
      </c>
      <c r="B532" s="141" t="s">
        <v>511</v>
      </c>
      <c r="C532" s="141" t="s">
        <v>512</v>
      </c>
      <c r="D532" s="141" t="s">
        <v>513</v>
      </c>
      <c r="E532" s="141" t="s">
        <v>103</v>
      </c>
      <c r="F532" s="141" t="s">
        <v>116</v>
      </c>
      <c r="G532" s="142">
        <v>231</v>
      </c>
      <c r="H532" s="142">
        <v>64</v>
      </c>
    </row>
    <row r="533" spans="1:8" x14ac:dyDescent="0.2">
      <c r="A533" s="140">
        <v>323</v>
      </c>
      <c r="B533" s="141" t="s">
        <v>511</v>
      </c>
      <c r="C533" s="141" t="s">
        <v>512</v>
      </c>
      <c r="D533" s="141" t="s">
        <v>513</v>
      </c>
      <c r="E533" s="141" t="s">
        <v>117</v>
      </c>
      <c r="F533" s="141" t="s">
        <v>104</v>
      </c>
      <c r="G533" s="142">
        <v>143</v>
      </c>
      <c r="H533" s="142">
        <v>64</v>
      </c>
    </row>
    <row r="534" spans="1:8" x14ac:dyDescent="0.2">
      <c r="A534" s="140">
        <v>323</v>
      </c>
      <c r="B534" s="141" t="s">
        <v>511</v>
      </c>
      <c r="C534" s="141" t="s">
        <v>512</v>
      </c>
      <c r="D534" s="141" t="s">
        <v>513</v>
      </c>
      <c r="E534" s="141" t="s">
        <v>105</v>
      </c>
      <c r="F534" s="141" t="s">
        <v>125</v>
      </c>
      <c r="G534" s="142">
        <v>284</v>
      </c>
      <c r="H534" s="142">
        <v>64</v>
      </c>
    </row>
    <row r="535" spans="1:8" x14ac:dyDescent="0.2">
      <c r="A535" s="140">
        <v>323</v>
      </c>
      <c r="B535" s="141" t="s">
        <v>511</v>
      </c>
      <c r="C535" s="141" t="s">
        <v>512</v>
      </c>
      <c r="D535" s="141" t="s">
        <v>513</v>
      </c>
      <c r="E535" s="141" t="s">
        <v>126</v>
      </c>
      <c r="F535" s="141" t="s">
        <v>108</v>
      </c>
      <c r="G535" s="142">
        <v>231</v>
      </c>
      <c r="H535" s="142">
        <v>64</v>
      </c>
    </row>
    <row r="536" spans="1:8" x14ac:dyDescent="0.2">
      <c r="A536" s="140">
        <v>325</v>
      </c>
      <c r="B536" s="141" t="s">
        <v>511</v>
      </c>
      <c r="C536" s="141" t="s">
        <v>514</v>
      </c>
      <c r="D536" s="141" t="s">
        <v>514</v>
      </c>
      <c r="E536" s="141" t="s">
        <v>100</v>
      </c>
      <c r="F536" s="141" t="s">
        <v>100</v>
      </c>
      <c r="G536" s="142">
        <v>155</v>
      </c>
      <c r="H536" s="142">
        <v>64</v>
      </c>
    </row>
    <row r="537" spans="1:8" x14ac:dyDescent="0.2">
      <c r="A537" s="140">
        <v>326</v>
      </c>
      <c r="B537" s="141" t="s">
        <v>515</v>
      </c>
      <c r="C537" s="141" t="s">
        <v>516</v>
      </c>
      <c r="D537" s="141" t="s">
        <v>660</v>
      </c>
      <c r="E537" s="141" t="s">
        <v>103</v>
      </c>
      <c r="F537" s="141" t="s">
        <v>715</v>
      </c>
      <c r="G537" s="142">
        <v>249</v>
      </c>
      <c r="H537" s="142">
        <v>79</v>
      </c>
    </row>
    <row r="538" spans="1:8" x14ac:dyDescent="0.2">
      <c r="A538" s="140">
        <v>326</v>
      </c>
      <c r="B538" s="141" t="s">
        <v>515</v>
      </c>
      <c r="C538" s="141" t="s">
        <v>516</v>
      </c>
      <c r="D538" s="141" t="s">
        <v>660</v>
      </c>
      <c r="E538" s="141" t="s">
        <v>118</v>
      </c>
      <c r="F538" s="141" t="s">
        <v>104</v>
      </c>
      <c r="G538" s="142">
        <v>303</v>
      </c>
      <c r="H538" s="142">
        <v>79</v>
      </c>
    </row>
    <row r="539" spans="1:8" x14ac:dyDescent="0.2">
      <c r="A539" s="140">
        <v>326</v>
      </c>
      <c r="B539" s="141" t="s">
        <v>515</v>
      </c>
      <c r="C539" s="141" t="s">
        <v>516</v>
      </c>
      <c r="D539" s="141" t="s">
        <v>660</v>
      </c>
      <c r="E539" s="141" t="s">
        <v>105</v>
      </c>
      <c r="F539" s="141" t="s">
        <v>108</v>
      </c>
      <c r="G539" s="142">
        <v>249</v>
      </c>
      <c r="H539" s="142">
        <v>79</v>
      </c>
    </row>
    <row r="540" spans="1:8" x14ac:dyDescent="0.2">
      <c r="A540" s="140">
        <v>327</v>
      </c>
      <c r="B540" s="141" t="s">
        <v>515</v>
      </c>
      <c r="C540" s="141" t="s">
        <v>342</v>
      </c>
      <c r="D540" s="141" t="s">
        <v>517</v>
      </c>
      <c r="E540" s="141" t="s">
        <v>100</v>
      </c>
      <c r="F540" s="141" t="s">
        <v>100</v>
      </c>
      <c r="G540" s="142">
        <v>112</v>
      </c>
      <c r="H540" s="142">
        <v>64</v>
      </c>
    </row>
    <row r="541" spans="1:8" x14ac:dyDescent="0.2">
      <c r="A541" s="140">
        <v>329</v>
      </c>
      <c r="B541" s="141" t="s">
        <v>515</v>
      </c>
      <c r="C541" s="141" t="s">
        <v>518</v>
      </c>
      <c r="D541" s="141" t="s">
        <v>519</v>
      </c>
      <c r="E541" s="141" t="s">
        <v>103</v>
      </c>
      <c r="F541" s="141" t="s">
        <v>116</v>
      </c>
      <c r="G541" s="142">
        <v>163</v>
      </c>
      <c r="H541" s="142">
        <v>69</v>
      </c>
    </row>
    <row r="542" spans="1:8" x14ac:dyDescent="0.2">
      <c r="A542" s="140">
        <v>329</v>
      </c>
      <c r="B542" s="141" t="s">
        <v>515</v>
      </c>
      <c r="C542" s="141" t="s">
        <v>518</v>
      </c>
      <c r="D542" s="141" t="s">
        <v>519</v>
      </c>
      <c r="E542" s="141" t="s">
        <v>117</v>
      </c>
      <c r="F542" s="141" t="s">
        <v>715</v>
      </c>
      <c r="G542" s="142">
        <v>122</v>
      </c>
      <c r="H542" s="142">
        <v>69</v>
      </c>
    </row>
    <row r="543" spans="1:8" x14ac:dyDescent="0.2">
      <c r="A543" s="140">
        <v>329</v>
      </c>
      <c r="B543" s="141" t="s">
        <v>515</v>
      </c>
      <c r="C543" s="141" t="s">
        <v>518</v>
      </c>
      <c r="D543" s="141" t="s">
        <v>519</v>
      </c>
      <c r="E543" s="141" t="s">
        <v>118</v>
      </c>
      <c r="F543" s="141" t="s">
        <v>104</v>
      </c>
      <c r="G543" s="142">
        <v>196</v>
      </c>
      <c r="H543" s="142">
        <v>69</v>
      </c>
    </row>
    <row r="544" spans="1:8" x14ac:dyDescent="0.2">
      <c r="A544" s="140">
        <v>329</v>
      </c>
      <c r="B544" s="141" t="s">
        <v>515</v>
      </c>
      <c r="C544" s="141" t="s">
        <v>518</v>
      </c>
      <c r="D544" s="141" t="s">
        <v>519</v>
      </c>
      <c r="E544" s="141" t="s">
        <v>105</v>
      </c>
      <c r="F544" s="141" t="s">
        <v>125</v>
      </c>
      <c r="G544" s="142">
        <v>235</v>
      </c>
      <c r="H544" s="142">
        <v>69</v>
      </c>
    </row>
    <row r="545" spans="1:8" x14ac:dyDescent="0.2">
      <c r="A545" s="140">
        <v>329</v>
      </c>
      <c r="B545" s="141" t="s">
        <v>515</v>
      </c>
      <c r="C545" s="141" t="s">
        <v>518</v>
      </c>
      <c r="D545" s="141" t="s">
        <v>519</v>
      </c>
      <c r="E545" s="141" t="s">
        <v>126</v>
      </c>
      <c r="F545" s="141" t="s">
        <v>108</v>
      </c>
      <c r="G545" s="142">
        <v>163</v>
      </c>
      <c r="H545" s="142">
        <v>69</v>
      </c>
    </row>
    <row r="546" spans="1:8" x14ac:dyDescent="0.2">
      <c r="A546" s="140">
        <v>330</v>
      </c>
      <c r="B546" s="141" t="s">
        <v>515</v>
      </c>
      <c r="C546" s="141" t="s">
        <v>520</v>
      </c>
      <c r="D546" s="141" t="s">
        <v>521</v>
      </c>
      <c r="E546" s="141" t="s">
        <v>103</v>
      </c>
      <c r="F546" s="141" t="s">
        <v>152</v>
      </c>
      <c r="G546" s="142">
        <v>107</v>
      </c>
      <c r="H546" s="142">
        <v>69</v>
      </c>
    </row>
    <row r="547" spans="1:8" x14ac:dyDescent="0.2">
      <c r="A547" s="140">
        <v>330</v>
      </c>
      <c r="B547" s="141" t="s">
        <v>515</v>
      </c>
      <c r="C547" s="141" t="s">
        <v>520</v>
      </c>
      <c r="D547" s="141" t="s">
        <v>521</v>
      </c>
      <c r="E547" s="141" t="s">
        <v>153</v>
      </c>
      <c r="F547" s="141" t="s">
        <v>104</v>
      </c>
      <c r="G547" s="142">
        <v>130</v>
      </c>
      <c r="H547" s="142">
        <v>69</v>
      </c>
    </row>
    <row r="548" spans="1:8" x14ac:dyDescent="0.2">
      <c r="A548" s="140">
        <v>330</v>
      </c>
      <c r="B548" s="141" t="s">
        <v>515</v>
      </c>
      <c r="C548" s="141" t="s">
        <v>520</v>
      </c>
      <c r="D548" s="141" t="s">
        <v>521</v>
      </c>
      <c r="E548" s="141" t="s">
        <v>105</v>
      </c>
      <c r="F548" s="141" t="s">
        <v>125</v>
      </c>
      <c r="G548" s="142">
        <v>203</v>
      </c>
      <c r="H548" s="142">
        <v>69</v>
      </c>
    </row>
    <row r="549" spans="1:8" x14ac:dyDescent="0.2">
      <c r="A549" s="140">
        <v>330</v>
      </c>
      <c r="B549" s="141" t="s">
        <v>515</v>
      </c>
      <c r="C549" s="141" t="s">
        <v>520</v>
      </c>
      <c r="D549" s="141" t="s">
        <v>521</v>
      </c>
      <c r="E549" s="141" t="s">
        <v>126</v>
      </c>
      <c r="F549" s="141" t="s">
        <v>108</v>
      </c>
      <c r="G549" s="142">
        <v>107</v>
      </c>
      <c r="H549" s="142">
        <v>69</v>
      </c>
    </row>
    <row r="550" spans="1:8" x14ac:dyDescent="0.2">
      <c r="A550" s="140">
        <v>334</v>
      </c>
      <c r="B550" s="141" t="s">
        <v>522</v>
      </c>
      <c r="C550" s="141" t="s">
        <v>703</v>
      </c>
      <c r="D550" s="141" t="s">
        <v>704</v>
      </c>
      <c r="E550" s="141" t="s">
        <v>103</v>
      </c>
      <c r="F550" s="141" t="s">
        <v>104</v>
      </c>
      <c r="G550" s="142">
        <v>107</v>
      </c>
      <c r="H550" s="142">
        <v>74</v>
      </c>
    </row>
    <row r="551" spans="1:8" x14ac:dyDescent="0.2">
      <c r="A551" s="140">
        <v>334</v>
      </c>
      <c r="B551" s="141" t="s">
        <v>522</v>
      </c>
      <c r="C551" s="141" t="s">
        <v>703</v>
      </c>
      <c r="D551" s="141" t="s">
        <v>704</v>
      </c>
      <c r="E551" s="141" t="s">
        <v>105</v>
      </c>
      <c r="F551" s="141" t="s">
        <v>108</v>
      </c>
      <c r="G551" s="142">
        <v>157</v>
      </c>
      <c r="H551" s="142">
        <v>74</v>
      </c>
    </row>
    <row r="552" spans="1:8" x14ac:dyDescent="0.2">
      <c r="A552" s="140">
        <v>332</v>
      </c>
      <c r="B552" s="141" t="s">
        <v>522</v>
      </c>
      <c r="C552" s="141" t="s">
        <v>111</v>
      </c>
      <c r="D552" s="141" t="s">
        <v>661</v>
      </c>
      <c r="E552" s="141" t="s">
        <v>103</v>
      </c>
      <c r="F552" s="141" t="s">
        <v>104</v>
      </c>
      <c r="G552" s="142">
        <v>107</v>
      </c>
      <c r="H552" s="142">
        <v>64</v>
      </c>
    </row>
    <row r="553" spans="1:8" x14ac:dyDescent="0.2">
      <c r="A553" s="140">
        <v>332</v>
      </c>
      <c r="B553" s="141" t="s">
        <v>522</v>
      </c>
      <c r="C553" s="141" t="s">
        <v>111</v>
      </c>
      <c r="D553" s="141" t="s">
        <v>661</v>
      </c>
      <c r="E553" s="141" t="s">
        <v>105</v>
      </c>
      <c r="F553" s="141" t="s">
        <v>108</v>
      </c>
      <c r="G553" s="142">
        <v>152</v>
      </c>
      <c r="H553" s="142">
        <v>64</v>
      </c>
    </row>
    <row r="554" spans="1:8" x14ac:dyDescent="0.2">
      <c r="A554" s="140">
        <v>333</v>
      </c>
      <c r="B554" s="141" t="s">
        <v>522</v>
      </c>
      <c r="C554" s="141" t="s">
        <v>523</v>
      </c>
      <c r="D554" s="141" t="s">
        <v>524</v>
      </c>
      <c r="E554" s="141" t="s">
        <v>103</v>
      </c>
      <c r="F554" s="141" t="s">
        <v>104</v>
      </c>
      <c r="G554" s="142">
        <v>107</v>
      </c>
      <c r="H554" s="142">
        <v>64</v>
      </c>
    </row>
    <row r="555" spans="1:8" x14ac:dyDescent="0.2">
      <c r="A555" s="140">
        <v>333</v>
      </c>
      <c r="B555" s="141" t="s">
        <v>522</v>
      </c>
      <c r="C555" s="141" t="s">
        <v>523</v>
      </c>
      <c r="D555" s="141" t="s">
        <v>524</v>
      </c>
      <c r="E555" s="141" t="s">
        <v>105</v>
      </c>
      <c r="F555" s="141" t="s">
        <v>125</v>
      </c>
      <c r="G555" s="142">
        <v>169</v>
      </c>
      <c r="H555" s="142">
        <v>64</v>
      </c>
    </row>
    <row r="556" spans="1:8" x14ac:dyDescent="0.2">
      <c r="A556" s="140">
        <v>333</v>
      </c>
      <c r="B556" s="141" t="s">
        <v>522</v>
      </c>
      <c r="C556" s="141" t="s">
        <v>523</v>
      </c>
      <c r="D556" s="141" t="s">
        <v>524</v>
      </c>
      <c r="E556" s="141" t="s">
        <v>126</v>
      </c>
      <c r="F556" s="141" t="s">
        <v>108</v>
      </c>
      <c r="G556" s="142">
        <v>107</v>
      </c>
      <c r="H556" s="142">
        <v>64</v>
      </c>
    </row>
    <row r="557" spans="1:8" x14ac:dyDescent="0.2">
      <c r="A557" s="140">
        <v>335</v>
      </c>
      <c r="B557" s="141" t="s">
        <v>525</v>
      </c>
      <c r="C557" s="141" t="s">
        <v>526</v>
      </c>
      <c r="D557" s="141" t="s">
        <v>527</v>
      </c>
      <c r="E557" s="141" t="s">
        <v>100</v>
      </c>
      <c r="F557" s="141" t="s">
        <v>100</v>
      </c>
      <c r="G557" s="142">
        <v>125</v>
      </c>
      <c r="H557" s="142">
        <v>69</v>
      </c>
    </row>
    <row r="558" spans="1:8" x14ac:dyDescent="0.2">
      <c r="A558" s="140">
        <v>336</v>
      </c>
      <c r="B558" s="141" t="s">
        <v>525</v>
      </c>
      <c r="C558" s="141" t="s">
        <v>528</v>
      </c>
      <c r="D558" s="141" t="s">
        <v>477</v>
      </c>
      <c r="E558" s="141" t="s">
        <v>100</v>
      </c>
      <c r="F558" s="141" t="s">
        <v>100</v>
      </c>
      <c r="G558" s="142">
        <v>117</v>
      </c>
      <c r="H558" s="142">
        <v>64</v>
      </c>
    </row>
    <row r="559" spans="1:8" x14ac:dyDescent="0.2">
      <c r="A559" s="140">
        <v>338</v>
      </c>
      <c r="B559" s="141" t="s">
        <v>525</v>
      </c>
      <c r="C559" s="141" t="s">
        <v>529</v>
      </c>
      <c r="D559" s="141" t="s">
        <v>351</v>
      </c>
      <c r="E559" s="141" t="s">
        <v>100</v>
      </c>
      <c r="F559" s="141" t="s">
        <v>100</v>
      </c>
      <c r="G559" s="142">
        <v>113</v>
      </c>
      <c r="H559" s="142">
        <v>64</v>
      </c>
    </row>
    <row r="560" spans="1:8" x14ac:dyDescent="0.2">
      <c r="A560" s="140">
        <v>339</v>
      </c>
      <c r="B560" s="141" t="s">
        <v>525</v>
      </c>
      <c r="C560" s="141" t="s">
        <v>530</v>
      </c>
      <c r="D560" s="141" t="s">
        <v>531</v>
      </c>
      <c r="E560" s="141" t="s">
        <v>100</v>
      </c>
      <c r="F560" s="141" t="s">
        <v>100</v>
      </c>
      <c r="G560" s="142">
        <v>123</v>
      </c>
      <c r="H560" s="142">
        <v>69</v>
      </c>
    </row>
    <row r="561" spans="1:8" x14ac:dyDescent="0.2">
      <c r="A561" s="140">
        <v>340</v>
      </c>
      <c r="B561" s="141" t="s">
        <v>525</v>
      </c>
      <c r="C561" s="141" t="s">
        <v>532</v>
      </c>
      <c r="D561" s="141" t="s">
        <v>533</v>
      </c>
      <c r="E561" s="141" t="s">
        <v>103</v>
      </c>
      <c r="F561" s="141" t="s">
        <v>150</v>
      </c>
      <c r="G561" s="142">
        <v>237</v>
      </c>
      <c r="H561" s="142">
        <v>79</v>
      </c>
    </row>
    <row r="562" spans="1:8" x14ac:dyDescent="0.2">
      <c r="A562" s="140">
        <v>340</v>
      </c>
      <c r="B562" s="141" t="s">
        <v>525</v>
      </c>
      <c r="C562" s="141" t="s">
        <v>532</v>
      </c>
      <c r="D562" s="141" t="s">
        <v>533</v>
      </c>
      <c r="E562" s="141" t="s">
        <v>151</v>
      </c>
      <c r="F562" s="141" t="s">
        <v>130</v>
      </c>
      <c r="G562" s="142">
        <v>187</v>
      </c>
      <c r="H562" s="142">
        <v>79</v>
      </c>
    </row>
    <row r="563" spans="1:8" x14ac:dyDescent="0.2">
      <c r="A563" s="140">
        <v>340</v>
      </c>
      <c r="B563" s="141" t="s">
        <v>525</v>
      </c>
      <c r="C563" s="141" t="s">
        <v>532</v>
      </c>
      <c r="D563" s="141" t="s">
        <v>533</v>
      </c>
      <c r="E563" s="141" t="s">
        <v>131</v>
      </c>
      <c r="F563" s="141" t="s">
        <v>147</v>
      </c>
      <c r="G563" s="142">
        <v>233</v>
      </c>
      <c r="H563" s="142">
        <v>79</v>
      </c>
    </row>
    <row r="564" spans="1:8" x14ac:dyDescent="0.2">
      <c r="A564" s="140">
        <v>340</v>
      </c>
      <c r="B564" s="141" t="s">
        <v>525</v>
      </c>
      <c r="C564" s="141" t="s">
        <v>532</v>
      </c>
      <c r="D564" s="141" t="s">
        <v>533</v>
      </c>
      <c r="E564" s="141" t="s">
        <v>148</v>
      </c>
      <c r="F564" s="141" t="s">
        <v>125</v>
      </c>
      <c r="G564" s="142">
        <v>210</v>
      </c>
      <c r="H564" s="142">
        <v>79</v>
      </c>
    </row>
    <row r="565" spans="1:8" x14ac:dyDescent="0.2">
      <c r="A565" s="140">
        <v>340</v>
      </c>
      <c r="B565" s="141" t="s">
        <v>525</v>
      </c>
      <c r="C565" s="141" t="s">
        <v>532</v>
      </c>
      <c r="D565" s="141" t="s">
        <v>533</v>
      </c>
      <c r="E565" s="141" t="s">
        <v>126</v>
      </c>
      <c r="F565" s="141" t="s">
        <v>108</v>
      </c>
      <c r="G565" s="142">
        <v>237</v>
      </c>
      <c r="H565" s="142">
        <v>79</v>
      </c>
    </row>
    <row r="566" spans="1:8" x14ac:dyDescent="0.2">
      <c r="A566" s="140">
        <v>342</v>
      </c>
      <c r="B566" s="141" t="s">
        <v>534</v>
      </c>
      <c r="C566" s="141" t="s">
        <v>535</v>
      </c>
      <c r="D566" s="141" t="s">
        <v>662</v>
      </c>
      <c r="E566" s="141" t="s">
        <v>100</v>
      </c>
      <c r="F566" s="141" t="s">
        <v>100</v>
      </c>
      <c r="G566" s="142">
        <v>175</v>
      </c>
      <c r="H566" s="142">
        <v>64</v>
      </c>
    </row>
    <row r="567" spans="1:8" x14ac:dyDescent="0.2">
      <c r="A567" s="140">
        <v>343</v>
      </c>
      <c r="B567" s="141" t="s">
        <v>534</v>
      </c>
      <c r="C567" s="141" t="s">
        <v>21</v>
      </c>
      <c r="D567" s="141" t="s">
        <v>536</v>
      </c>
      <c r="E567" s="141" t="s">
        <v>103</v>
      </c>
      <c r="F567" s="141" t="s">
        <v>152</v>
      </c>
      <c r="G567" s="142">
        <v>184</v>
      </c>
      <c r="H567" s="142">
        <v>64</v>
      </c>
    </row>
    <row r="568" spans="1:8" x14ac:dyDescent="0.2">
      <c r="A568" s="140">
        <v>343</v>
      </c>
      <c r="B568" s="141" t="s">
        <v>534</v>
      </c>
      <c r="C568" s="141" t="s">
        <v>21</v>
      </c>
      <c r="D568" s="141" t="s">
        <v>536</v>
      </c>
      <c r="E568" s="141" t="s">
        <v>153</v>
      </c>
      <c r="F568" s="141" t="s">
        <v>125</v>
      </c>
      <c r="G568" s="142">
        <v>170</v>
      </c>
      <c r="H568" s="142">
        <v>64</v>
      </c>
    </row>
    <row r="569" spans="1:8" x14ac:dyDescent="0.2">
      <c r="A569" s="140">
        <v>343</v>
      </c>
      <c r="B569" s="141" t="s">
        <v>534</v>
      </c>
      <c r="C569" s="141" t="s">
        <v>21</v>
      </c>
      <c r="D569" s="141" t="s">
        <v>536</v>
      </c>
      <c r="E569" s="141" t="s">
        <v>126</v>
      </c>
      <c r="F569" s="141" t="s">
        <v>108</v>
      </c>
      <c r="G569" s="142">
        <v>184</v>
      </c>
      <c r="H569" s="142">
        <v>64</v>
      </c>
    </row>
    <row r="570" spans="1:8" x14ac:dyDescent="0.2">
      <c r="A570" s="140">
        <v>486</v>
      </c>
      <c r="B570" s="141" t="s">
        <v>534</v>
      </c>
      <c r="C570" s="141" t="s">
        <v>635</v>
      </c>
      <c r="D570" s="141" t="s">
        <v>343</v>
      </c>
      <c r="E570" s="141" t="s">
        <v>100</v>
      </c>
      <c r="F570" s="141" t="s">
        <v>100</v>
      </c>
      <c r="G570" s="142">
        <v>136</v>
      </c>
      <c r="H570" s="142">
        <v>64</v>
      </c>
    </row>
    <row r="571" spans="1:8" x14ac:dyDescent="0.2">
      <c r="A571" s="140">
        <v>346</v>
      </c>
      <c r="B571" s="141" t="s">
        <v>534</v>
      </c>
      <c r="C571" s="141" t="s">
        <v>32</v>
      </c>
      <c r="D571" s="141" t="s">
        <v>663</v>
      </c>
      <c r="E571" s="141" t="s">
        <v>103</v>
      </c>
      <c r="F571" s="141" t="s">
        <v>123</v>
      </c>
      <c r="G571" s="142">
        <v>164</v>
      </c>
      <c r="H571" s="142">
        <v>69</v>
      </c>
    </row>
    <row r="572" spans="1:8" x14ac:dyDescent="0.2">
      <c r="A572" s="140">
        <v>346</v>
      </c>
      <c r="B572" s="141" t="s">
        <v>534</v>
      </c>
      <c r="C572" s="141" t="s">
        <v>32</v>
      </c>
      <c r="D572" s="141" t="s">
        <v>663</v>
      </c>
      <c r="E572" s="141" t="s">
        <v>124</v>
      </c>
      <c r="F572" s="141" t="s">
        <v>152</v>
      </c>
      <c r="G572" s="142">
        <v>182</v>
      </c>
      <c r="H572" s="142">
        <v>69</v>
      </c>
    </row>
    <row r="573" spans="1:8" x14ac:dyDescent="0.2">
      <c r="A573" s="140">
        <v>346</v>
      </c>
      <c r="B573" s="141" t="s">
        <v>534</v>
      </c>
      <c r="C573" s="141" t="s">
        <v>32</v>
      </c>
      <c r="D573" s="141" t="s">
        <v>663</v>
      </c>
      <c r="E573" s="141" t="s">
        <v>153</v>
      </c>
      <c r="F573" s="141" t="s">
        <v>108</v>
      </c>
      <c r="G573" s="142">
        <v>164</v>
      </c>
      <c r="H573" s="142">
        <v>69</v>
      </c>
    </row>
    <row r="574" spans="1:8" x14ac:dyDescent="0.2">
      <c r="A574" s="140">
        <v>348</v>
      </c>
      <c r="B574" s="141" t="s">
        <v>534</v>
      </c>
      <c r="C574" s="141" t="s">
        <v>42</v>
      </c>
      <c r="D574" s="141" t="s">
        <v>42</v>
      </c>
      <c r="E574" s="141" t="s">
        <v>103</v>
      </c>
      <c r="F574" s="141" t="s">
        <v>104</v>
      </c>
      <c r="G574" s="142">
        <v>107</v>
      </c>
      <c r="H574" s="142">
        <v>64</v>
      </c>
    </row>
    <row r="575" spans="1:8" x14ac:dyDescent="0.2">
      <c r="A575" s="140">
        <v>348</v>
      </c>
      <c r="B575" s="141" t="s">
        <v>534</v>
      </c>
      <c r="C575" s="141" t="s">
        <v>42</v>
      </c>
      <c r="D575" s="141" t="s">
        <v>42</v>
      </c>
      <c r="E575" s="141" t="s">
        <v>105</v>
      </c>
      <c r="F575" s="141" t="s">
        <v>106</v>
      </c>
      <c r="G575" s="142">
        <v>142</v>
      </c>
      <c r="H575" s="142">
        <v>64</v>
      </c>
    </row>
    <row r="576" spans="1:8" x14ac:dyDescent="0.2">
      <c r="A576" s="140">
        <v>348</v>
      </c>
      <c r="B576" s="141" t="s">
        <v>534</v>
      </c>
      <c r="C576" s="141" t="s">
        <v>42</v>
      </c>
      <c r="D576" s="141" t="s">
        <v>42</v>
      </c>
      <c r="E576" s="141" t="s">
        <v>107</v>
      </c>
      <c r="F576" s="141" t="s">
        <v>108</v>
      </c>
      <c r="G576" s="142">
        <v>107</v>
      </c>
      <c r="H576" s="142">
        <v>64</v>
      </c>
    </row>
    <row r="577" spans="1:8" x14ac:dyDescent="0.2">
      <c r="A577" s="140">
        <v>350</v>
      </c>
      <c r="B577" s="141" t="s">
        <v>534</v>
      </c>
      <c r="C577" s="141" t="s">
        <v>49</v>
      </c>
      <c r="D577" s="141" t="s">
        <v>664</v>
      </c>
      <c r="E577" s="141" t="s">
        <v>100</v>
      </c>
      <c r="F577" s="141" t="s">
        <v>100</v>
      </c>
      <c r="G577" s="142">
        <v>122</v>
      </c>
      <c r="H577" s="142">
        <v>69</v>
      </c>
    </row>
    <row r="578" spans="1:8" x14ac:dyDescent="0.2">
      <c r="A578" s="140">
        <v>471</v>
      </c>
      <c r="B578" s="141" t="s">
        <v>534</v>
      </c>
      <c r="C578" s="141" t="s">
        <v>705</v>
      </c>
      <c r="D578" s="141" t="s">
        <v>706</v>
      </c>
      <c r="E578" s="141" t="s">
        <v>100</v>
      </c>
      <c r="F578" s="141" t="s">
        <v>100</v>
      </c>
      <c r="G578" s="142">
        <v>183</v>
      </c>
      <c r="H578" s="142">
        <v>64</v>
      </c>
    </row>
    <row r="579" spans="1:8" x14ac:dyDescent="0.2">
      <c r="A579" s="140">
        <v>492</v>
      </c>
      <c r="B579" s="141" t="s">
        <v>534</v>
      </c>
      <c r="C579" s="141" t="s">
        <v>675</v>
      </c>
      <c r="D579" s="141" t="s">
        <v>676</v>
      </c>
      <c r="E579" s="141" t="s">
        <v>100</v>
      </c>
      <c r="F579" s="141" t="s">
        <v>100</v>
      </c>
      <c r="G579" s="142">
        <v>134</v>
      </c>
      <c r="H579" s="142">
        <v>59</v>
      </c>
    </row>
    <row r="580" spans="1:8" x14ac:dyDescent="0.2">
      <c r="A580" s="140">
        <v>354</v>
      </c>
      <c r="B580" s="141" t="s">
        <v>534</v>
      </c>
      <c r="C580" s="141" t="s">
        <v>73</v>
      </c>
      <c r="D580" s="141" t="s">
        <v>537</v>
      </c>
      <c r="E580" s="141" t="s">
        <v>100</v>
      </c>
      <c r="F580" s="141" t="s">
        <v>100</v>
      </c>
      <c r="G580" s="142">
        <v>122</v>
      </c>
      <c r="H580" s="142">
        <v>64</v>
      </c>
    </row>
    <row r="581" spans="1:8" x14ac:dyDescent="0.2">
      <c r="A581" s="140">
        <v>356</v>
      </c>
      <c r="B581" s="141" t="s">
        <v>534</v>
      </c>
      <c r="C581" s="141" t="s">
        <v>79</v>
      </c>
      <c r="D581" s="141" t="s">
        <v>538</v>
      </c>
      <c r="E581" s="141" t="s">
        <v>100</v>
      </c>
      <c r="F581" s="141" t="s">
        <v>100</v>
      </c>
      <c r="G581" s="142">
        <v>143</v>
      </c>
      <c r="H581" s="142">
        <v>64</v>
      </c>
    </row>
    <row r="582" spans="1:8" x14ac:dyDescent="0.2">
      <c r="A582" s="140">
        <v>357</v>
      </c>
      <c r="B582" s="141" t="s">
        <v>534</v>
      </c>
      <c r="C582" s="141" t="s">
        <v>539</v>
      </c>
      <c r="D582" s="141" t="s">
        <v>540</v>
      </c>
      <c r="E582" s="141" t="s">
        <v>103</v>
      </c>
      <c r="F582" s="141" t="s">
        <v>715</v>
      </c>
      <c r="G582" s="142">
        <v>108</v>
      </c>
      <c r="H582" s="142">
        <v>59</v>
      </c>
    </row>
    <row r="583" spans="1:8" x14ac:dyDescent="0.2">
      <c r="A583" s="140">
        <v>357</v>
      </c>
      <c r="B583" s="141" t="s">
        <v>534</v>
      </c>
      <c r="C583" s="141" t="s">
        <v>539</v>
      </c>
      <c r="D583" s="141" t="s">
        <v>540</v>
      </c>
      <c r="E583" s="141" t="s">
        <v>118</v>
      </c>
      <c r="F583" s="141" t="s">
        <v>106</v>
      </c>
      <c r="G583" s="142">
        <v>130</v>
      </c>
      <c r="H583" s="142">
        <v>59</v>
      </c>
    </row>
    <row r="584" spans="1:8" x14ac:dyDescent="0.2">
      <c r="A584" s="140">
        <v>357</v>
      </c>
      <c r="B584" s="141" t="s">
        <v>534</v>
      </c>
      <c r="C584" s="141" t="s">
        <v>539</v>
      </c>
      <c r="D584" s="141" t="s">
        <v>540</v>
      </c>
      <c r="E584" s="141" t="s">
        <v>107</v>
      </c>
      <c r="F584" s="141" t="s">
        <v>108</v>
      </c>
      <c r="G584" s="142">
        <v>108</v>
      </c>
      <c r="H584" s="142">
        <v>59</v>
      </c>
    </row>
    <row r="585" spans="1:8" x14ac:dyDescent="0.2">
      <c r="A585" s="140">
        <v>358</v>
      </c>
      <c r="B585" s="141" t="s">
        <v>534</v>
      </c>
      <c r="C585" s="141" t="s">
        <v>88</v>
      </c>
      <c r="D585" s="141" t="s">
        <v>541</v>
      </c>
      <c r="E585" s="141" t="s">
        <v>103</v>
      </c>
      <c r="F585" s="141" t="s">
        <v>715</v>
      </c>
      <c r="G585" s="142">
        <v>107</v>
      </c>
      <c r="H585" s="142">
        <v>64</v>
      </c>
    </row>
    <row r="586" spans="1:8" x14ac:dyDescent="0.2">
      <c r="A586" s="140">
        <v>358</v>
      </c>
      <c r="B586" s="141" t="s">
        <v>534</v>
      </c>
      <c r="C586" s="141" t="s">
        <v>88</v>
      </c>
      <c r="D586" s="141" t="s">
        <v>541</v>
      </c>
      <c r="E586" s="141" t="s">
        <v>118</v>
      </c>
      <c r="F586" s="141" t="s">
        <v>119</v>
      </c>
      <c r="G586" s="142">
        <v>123</v>
      </c>
      <c r="H586" s="142">
        <v>64</v>
      </c>
    </row>
    <row r="587" spans="1:8" x14ac:dyDescent="0.2">
      <c r="A587" s="140">
        <v>358</v>
      </c>
      <c r="B587" s="141" t="s">
        <v>534</v>
      </c>
      <c r="C587" s="141" t="s">
        <v>88</v>
      </c>
      <c r="D587" s="141" t="s">
        <v>541</v>
      </c>
      <c r="E587" s="141" t="s">
        <v>120</v>
      </c>
      <c r="F587" s="141" t="s">
        <v>108</v>
      </c>
      <c r="G587" s="142">
        <v>107</v>
      </c>
      <c r="H587" s="142">
        <v>64</v>
      </c>
    </row>
    <row r="588" spans="1:8" x14ac:dyDescent="0.2">
      <c r="A588" s="140">
        <v>474</v>
      </c>
      <c r="B588" s="141" t="s">
        <v>542</v>
      </c>
      <c r="C588" s="141" t="s">
        <v>543</v>
      </c>
      <c r="D588" s="141" t="s">
        <v>544</v>
      </c>
      <c r="E588" s="141" t="s">
        <v>103</v>
      </c>
      <c r="F588" s="141" t="s">
        <v>116</v>
      </c>
      <c r="G588" s="142">
        <v>210</v>
      </c>
      <c r="H588" s="142">
        <v>69</v>
      </c>
    </row>
    <row r="589" spans="1:8" x14ac:dyDescent="0.2">
      <c r="A589" s="140">
        <v>474</v>
      </c>
      <c r="B589" s="141" t="s">
        <v>542</v>
      </c>
      <c r="C589" s="141" t="s">
        <v>543</v>
      </c>
      <c r="D589" s="141" t="s">
        <v>544</v>
      </c>
      <c r="E589" s="141" t="s">
        <v>117</v>
      </c>
      <c r="F589" s="141" t="s">
        <v>715</v>
      </c>
      <c r="G589" s="142">
        <v>107</v>
      </c>
      <c r="H589" s="142">
        <v>69</v>
      </c>
    </row>
    <row r="590" spans="1:8" x14ac:dyDescent="0.2">
      <c r="A590" s="140">
        <v>474</v>
      </c>
      <c r="B590" s="141" t="s">
        <v>542</v>
      </c>
      <c r="C590" s="141" t="s">
        <v>543</v>
      </c>
      <c r="D590" s="141" t="s">
        <v>544</v>
      </c>
      <c r="E590" s="141" t="s">
        <v>118</v>
      </c>
      <c r="F590" s="141" t="s">
        <v>108</v>
      </c>
      <c r="G590" s="142">
        <v>210</v>
      </c>
      <c r="H590" s="142">
        <v>69</v>
      </c>
    </row>
    <row r="591" spans="1:8" x14ac:dyDescent="0.2">
      <c r="A591" s="140">
        <v>360</v>
      </c>
      <c r="B591" s="141" t="s">
        <v>542</v>
      </c>
      <c r="C591" s="141" t="s">
        <v>545</v>
      </c>
      <c r="D591" s="141" t="s">
        <v>202</v>
      </c>
      <c r="E591" s="141" t="s">
        <v>103</v>
      </c>
      <c r="F591" s="141" t="s">
        <v>150</v>
      </c>
      <c r="G591" s="142">
        <v>204</v>
      </c>
      <c r="H591" s="142">
        <v>79</v>
      </c>
    </row>
    <row r="592" spans="1:8" x14ac:dyDescent="0.2">
      <c r="A592" s="140">
        <v>360</v>
      </c>
      <c r="B592" s="141" t="s">
        <v>542</v>
      </c>
      <c r="C592" s="141" t="s">
        <v>545</v>
      </c>
      <c r="D592" s="141" t="s">
        <v>202</v>
      </c>
      <c r="E592" s="141" t="s">
        <v>151</v>
      </c>
      <c r="F592" s="141" t="s">
        <v>152</v>
      </c>
      <c r="G592" s="142">
        <v>425</v>
      </c>
      <c r="H592" s="142">
        <v>79</v>
      </c>
    </row>
    <row r="593" spans="1:8" x14ac:dyDescent="0.2">
      <c r="A593" s="140">
        <v>360</v>
      </c>
      <c r="B593" s="141" t="s">
        <v>542</v>
      </c>
      <c r="C593" s="141" t="s">
        <v>545</v>
      </c>
      <c r="D593" s="141" t="s">
        <v>202</v>
      </c>
      <c r="E593" s="141" t="s">
        <v>153</v>
      </c>
      <c r="F593" s="141" t="s">
        <v>108</v>
      </c>
      <c r="G593" s="142">
        <v>204</v>
      </c>
      <c r="H593" s="142">
        <v>79</v>
      </c>
    </row>
    <row r="594" spans="1:8" x14ac:dyDescent="0.2">
      <c r="A594" s="140">
        <v>361</v>
      </c>
      <c r="B594" s="141" t="s">
        <v>542</v>
      </c>
      <c r="C594" s="141" t="s">
        <v>546</v>
      </c>
      <c r="D594" s="141" t="s">
        <v>547</v>
      </c>
      <c r="E594" s="141" t="s">
        <v>100</v>
      </c>
      <c r="F594" s="141" t="s">
        <v>100</v>
      </c>
      <c r="G594" s="142">
        <v>111</v>
      </c>
      <c r="H594" s="142">
        <v>64</v>
      </c>
    </row>
    <row r="595" spans="1:8" x14ac:dyDescent="0.2">
      <c r="A595" s="140">
        <v>362</v>
      </c>
      <c r="B595" s="141" t="s">
        <v>542</v>
      </c>
      <c r="C595" s="141" t="s">
        <v>548</v>
      </c>
      <c r="D595" s="141" t="s">
        <v>665</v>
      </c>
      <c r="E595" s="141" t="s">
        <v>103</v>
      </c>
      <c r="F595" s="141" t="s">
        <v>152</v>
      </c>
      <c r="G595" s="142">
        <v>139</v>
      </c>
      <c r="H595" s="142">
        <v>64</v>
      </c>
    </row>
    <row r="596" spans="1:8" x14ac:dyDescent="0.2">
      <c r="A596" s="140">
        <v>362</v>
      </c>
      <c r="B596" s="141" t="s">
        <v>542</v>
      </c>
      <c r="C596" s="141" t="s">
        <v>548</v>
      </c>
      <c r="D596" s="141" t="s">
        <v>665</v>
      </c>
      <c r="E596" s="141" t="s">
        <v>153</v>
      </c>
      <c r="F596" s="141" t="s">
        <v>104</v>
      </c>
      <c r="G596" s="142">
        <v>132</v>
      </c>
      <c r="H596" s="142">
        <v>64</v>
      </c>
    </row>
    <row r="597" spans="1:8" x14ac:dyDescent="0.2">
      <c r="A597" s="140">
        <v>362</v>
      </c>
      <c r="B597" s="141" t="s">
        <v>542</v>
      </c>
      <c r="C597" s="141" t="s">
        <v>548</v>
      </c>
      <c r="D597" s="141" t="s">
        <v>665</v>
      </c>
      <c r="E597" s="141" t="s">
        <v>105</v>
      </c>
      <c r="F597" s="141" t="s">
        <v>108</v>
      </c>
      <c r="G597" s="142">
        <v>139</v>
      </c>
      <c r="H597" s="142">
        <v>64</v>
      </c>
    </row>
    <row r="598" spans="1:8" x14ac:dyDescent="0.2">
      <c r="A598" s="140">
        <v>459</v>
      </c>
      <c r="B598" s="141" t="s">
        <v>549</v>
      </c>
      <c r="C598" s="141" t="s">
        <v>550</v>
      </c>
      <c r="D598" s="141" t="s">
        <v>503</v>
      </c>
      <c r="E598" s="141" t="s">
        <v>103</v>
      </c>
      <c r="F598" s="141" t="s">
        <v>116</v>
      </c>
      <c r="G598" s="142">
        <v>134</v>
      </c>
      <c r="H598" s="142">
        <v>59</v>
      </c>
    </row>
    <row r="599" spans="1:8" x14ac:dyDescent="0.2">
      <c r="A599" s="140">
        <v>459</v>
      </c>
      <c r="B599" s="141" t="s">
        <v>549</v>
      </c>
      <c r="C599" s="141" t="s">
        <v>550</v>
      </c>
      <c r="D599" s="141" t="s">
        <v>503</v>
      </c>
      <c r="E599" s="141" t="s">
        <v>117</v>
      </c>
      <c r="F599" s="141" t="s">
        <v>147</v>
      </c>
      <c r="G599" s="142">
        <v>111</v>
      </c>
      <c r="H599" s="142">
        <v>59</v>
      </c>
    </row>
    <row r="600" spans="1:8" x14ac:dyDescent="0.2">
      <c r="A600" s="140">
        <v>459</v>
      </c>
      <c r="B600" s="141" t="s">
        <v>549</v>
      </c>
      <c r="C600" s="141" t="s">
        <v>550</v>
      </c>
      <c r="D600" s="141" t="s">
        <v>503</v>
      </c>
      <c r="E600" s="141" t="s">
        <v>148</v>
      </c>
      <c r="F600" s="141" t="s">
        <v>108</v>
      </c>
      <c r="G600" s="142">
        <v>134</v>
      </c>
      <c r="H600" s="142">
        <v>59</v>
      </c>
    </row>
    <row r="601" spans="1:8" x14ac:dyDescent="0.2">
      <c r="A601" s="140">
        <v>363</v>
      </c>
      <c r="B601" s="141" t="s">
        <v>549</v>
      </c>
      <c r="C601" s="141" t="s">
        <v>551</v>
      </c>
      <c r="D601" s="141" t="s">
        <v>707</v>
      </c>
      <c r="E601" s="141" t="s">
        <v>100</v>
      </c>
      <c r="F601" s="141" t="s">
        <v>100</v>
      </c>
      <c r="G601" s="142">
        <v>133</v>
      </c>
      <c r="H601" s="142">
        <v>69</v>
      </c>
    </row>
    <row r="602" spans="1:8" x14ac:dyDescent="0.2">
      <c r="A602" s="140">
        <v>428</v>
      </c>
      <c r="B602" s="141" t="s">
        <v>549</v>
      </c>
      <c r="C602" s="141" t="s">
        <v>552</v>
      </c>
      <c r="D602" s="141" t="s">
        <v>552</v>
      </c>
      <c r="E602" s="141" t="s">
        <v>100</v>
      </c>
      <c r="F602" s="141" t="s">
        <v>100</v>
      </c>
      <c r="G602" s="142">
        <v>116</v>
      </c>
      <c r="H602" s="142">
        <v>69</v>
      </c>
    </row>
    <row r="603" spans="1:8" x14ac:dyDescent="0.2">
      <c r="A603" s="140">
        <v>365</v>
      </c>
      <c r="B603" s="141" t="s">
        <v>549</v>
      </c>
      <c r="C603" s="141" t="s">
        <v>553</v>
      </c>
      <c r="D603" s="141" t="s">
        <v>666</v>
      </c>
      <c r="E603" s="141" t="s">
        <v>100</v>
      </c>
      <c r="F603" s="141" t="s">
        <v>100</v>
      </c>
      <c r="G603" s="142">
        <v>109</v>
      </c>
      <c r="H603" s="142">
        <v>64</v>
      </c>
    </row>
    <row r="604" spans="1:8" x14ac:dyDescent="0.2">
      <c r="A604" s="140">
        <v>368</v>
      </c>
      <c r="B604" s="141" t="s">
        <v>549</v>
      </c>
      <c r="C604" s="141" t="s">
        <v>270</v>
      </c>
      <c r="D604" s="141" t="s">
        <v>554</v>
      </c>
      <c r="E604" s="141" t="s">
        <v>100</v>
      </c>
      <c r="F604" s="141" t="s">
        <v>100</v>
      </c>
      <c r="G604" s="142">
        <v>149</v>
      </c>
      <c r="H604" s="142">
        <v>64</v>
      </c>
    </row>
    <row r="605" spans="1:8" x14ac:dyDescent="0.2">
      <c r="A605" s="140">
        <v>369</v>
      </c>
      <c r="B605" s="141" t="s">
        <v>549</v>
      </c>
      <c r="C605" s="141" t="s">
        <v>555</v>
      </c>
      <c r="D605" s="141" t="s">
        <v>556</v>
      </c>
      <c r="E605" s="141" t="s">
        <v>100</v>
      </c>
      <c r="F605" s="141" t="s">
        <v>100</v>
      </c>
      <c r="G605" s="142">
        <v>122</v>
      </c>
      <c r="H605" s="142">
        <v>59</v>
      </c>
    </row>
    <row r="606" spans="1:8" x14ac:dyDescent="0.2">
      <c r="A606" s="140">
        <v>371</v>
      </c>
      <c r="B606" s="141" t="s">
        <v>549</v>
      </c>
      <c r="C606" s="141" t="s">
        <v>557</v>
      </c>
      <c r="D606" s="141" t="s">
        <v>558</v>
      </c>
      <c r="E606" s="141" t="s">
        <v>103</v>
      </c>
      <c r="F606" s="141" t="s">
        <v>104</v>
      </c>
      <c r="G606" s="142">
        <v>120</v>
      </c>
      <c r="H606" s="142">
        <v>64</v>
      </c>
    </row>
    <row r="607" spans="1:8" x14ac:dyDescent="0.2">
      <c r="A607" s="140">
        <v>371</v>
      </c>
      <c r="B607" s="141" t="s">
        <v>549</v>
      </c>
      <c r="C607" s="141" t="s">
        <v>557</v>
      </c>
      <c r="D607" s="141" t="s">
        <v>558</v>
      </c>
      <c r="E607" s="141" t="s">
        <v>105</v>
      </c>
      <c r="F607" s="141" t="s">
        <v>125</v>
      </c>
      <c r="G607" s="142">
        <v>222</v>
      </c>
      <c r="H607" s="142">
        <v>64</v>
      </c>
    </row>
    <row r="608" spans="1:8" x14ac:dyDescent="0.2">
      <c r="A608" s="140">
        <v>371</v>
      </c>
      <c r="B608" s="141" t="s">
        <v>549</v>
      </c>
      <c r="C608" s="141" t="s">
        <v>557</v>
      </c>
      <c r="D608" s="141" t="s">
        <v>558</v>
      </c>
      <c r="E608" s="141" t="s">
        <v>126</v>
      </c>
      <c r="F608" s="141" t="s">
        <v>108</v>
      </c>
      <c r="G608" s="142">
        <v>120</v>
      </c>
      <c r="H608" s="142">
        <v>64</v>
      </c>
    </row>
    <row r="609" spans="1:8" x14ac:dyDescent="0.2">
      <c r="A609" s="140">
        <v>372</v>
      </c>
      <c r="B609" s="141" t="s">
        <v>549</v>
      </c>
      <c r="C609" s="141" t="s">
        <v>559</v>
      </c>
      <c r="D609" s="141" t="s">
        <v>560</v>
      </c>
      <c r="E609" s="141" t="s">
        <v>103</v>
      </c>
      <c r="F609" s="141" t="s">
        <v>147</v>
      </c>
      <c r="G609" s="142">
        <v>129</v>
      </c>
      <c r="H609" s="142">
        <v>64</v>
      </c>
    </row>
    <row r="610" spans="1:8" x14ac:dyDescent="0.2">
      <c r="A610" s="140">
        <v>372</v>
      </c>
      <c r="B610" s="141" t="s">
        <v>549</v>
      </c>
      <c r="C610" s="141" t="s">
        <v>559</v>
      </c>
      <c r="D610" s="141" t="s">
        <v>560</v>
      </c>
      <c r="E610" s="141" t="s">
        <v>148</v>
      </c>
      <c r="F610" s="141" t="s">
        <v>125</v>
      </c>
      <c r="G610" s="142">
        <v>245</v>
      </c>
      <c r="H610" s="142">
        <v>64</v>
      </c>
    </row>
    <row r="611" spans="1:8" x14ac:dyDescent="0.2">
      <c r="A611" s="140">
        <v>372</v>
      </c>
      <c r="B611" s="141" t="s">
        <v>549</v>
      </c>
      <c r="C611" s="141" t="s">
        <v>559</v>
      </c>
      <c r="D611" s="141" t="s">
        <v>560</v>
      </c>
      <c r="E611" s="141" t="s">
        <v>126</v>
      </c>
      <c r="F611" s="141" t="s">
        <v>108</v>
      </c>
      <c r="G611" s="142">
        <v>129</v>
      </c>
      <c r="H611" s="142">
        <v>64</v>
      </c>
    </row>
    <row r="612" spans="1:8" x14ac:dyDescent="0.2">
      <c r="A612" s="140">
        <v>374</v>
      </c>
      <c r="B612" s="141" t="s">
        <v>549</v>
      </c>
      <c r="C612" s="141" t="s">
        <v>561</v>
      </c>
      <c r="D612" s="141" t="s">
        <v>667</v>
      </c>
      <c r="E612" s="141" t="s">
        <v>103</v>
      </c>
      <c r="F612" s="141" t="s">
        <v>123</v>
      </c>
      <c r="G612" s="142">
        <v>118</v>
      </c>
      <c r="H612" s="142">
        <v>64</v>
      </c>
    </row>
    <row r="613" spans="1:8" x14ac:dyDescent="0.2">
      <c r="A613" s="140">
        <v>374</v>
      </c>
      <c r="B613" s="141" t="s">
        <v>549</v>
      </c>
      <c r="C613" s="141" t="s">
        <v>561</v>
      </c>
      <c r="D613" s="141" t="s">
        <v>667</v>
      </c>
      <c r="E613" s="141" t="s">
        <v>124</v>
      </c>
      <c r="F613" s="141" t="s">
        <v>152</v>
      </c>
      <c r="G613" s="142">
        <v>107</v>
      </c>
      <c r="H613" s="142">
        <v>64</v>
      </c>
    </row>
    <row r="614" spans="1:8" x14ac:dyDescent="0.2">
      <c r="A614" s="140">
        <v>374</v>
      </c>
      <c r="B614" s="141" t="s">
        <v>549</v>
      </c>
      <c r="C614" s="141" t="s">
        <v>561</v>
      </c>
      <c r="D614" s="141" t="s">
        <v>667</v>
      </c>
      <c r="E614" s="141" t="s">
        <v>153</v>
      </c>
      <c r="F614" s="141" t="s">
        <v>125</v>
      </c>
      <c r="G614" s="142">
        <v>137</v>
      </c>
      <c r="H614" s="142">
        <v>64</v>
      </c>
    </row>
    <row r="615" spans="1:8" x14ac:dyDescent="0.2">
      <c r="A615" s="140">
        <v>374</v>
      </c>
      <c r="B615" s="141" t="s">
        <v>549</v>
      </c>
      <c r="C615" s="141" t="s">
        <v>561</v>
      </c>
      <c r="D615" s="141" t="s">
        <v>667</v>
      </c>
      <c r="E615" s="141" t="s">
        <v>126</v>
      </c>
      <c r="F615" s="141" t="s">
        <v>108</v>
      </c>
      <c r="G615" s="142">
        <v>118</v>
      </c>
      <c r="H615" s="142">
        <v>64</v>
      </c>
    </row>
    <row r="616" spans="1:8" x14ac:dyDescent="0.2">
      <c r="A616" s="140">
        <v>377</v>
      </c>
      <c r="B616" s="141" t="s">
        <v>562</v>
      </c>
      <c r="C616" s="141" t="s">
        <v>708</v>
      </c>
      <c r="D616" s="141" t="s">
        <v>709</v>
      </c>
      <c r="E616" s="141" t="s">
        <v>103</v>
      </c>
      <c r="F616" s="141" t="s">
        <v>116</v>
      </c>
      <c r="G616" s="142">
        <v>187</v>
      </c>
      <c r="H616" s="142">
        <v>69</v>
      </c>
    </row>
    <row r="617" spans="1:8" x14ac:dyDescent="0.2">
      <c r="A617" s="140">
        <v>377</v>
      </c>
      <c r="B617" s="141" t="s">
        <v>562</v>
      </c>
      <c r="C617" s="141" t="s">
        <v>708</v>
      </c>
      <c r="D617" s="141" t="s">
        <v>709</v>
      </c>
      <c r="E617" s="141" t="s">
        <v>117</v>
      </c>
      <c r="F617" s="141" t="s">
        <v>119</v>
      </c>
      <c r="G617" s="142">
        <v>125</v>
      </c>
      <c r="H617" s="142">
        <v>69</v>
      </c>
    </row>
    <row r="618" spans="1:8" x14ac:dyDescent="0.2">
      <c r="A618" s="140">
        <v>377</v>
      </c>
      <c r="B618" s="141" t="s">
        <v>562</v>
      </c>
      <c r="C618" s="141" t="s">
        <v>708</v>
      </c>
      <c r="D618" s="141" t="s">
        <v>709</v>
      </c>
      <c r="E618" s="141" t="s">
        <v>120</v>
      </c>
      <c r="F618" s="141" t="s">
        <v>108</v>
      </c>
      <c r="G618" s="142">
        <v>187</v>
      </c>
      <c r="H618" s="142">
        <v>69</v>
      </c>
    </row>
    <row r="619" spans="1:8" x14ac:dyDescent="0.2">
      <c r="A619" s="140">
        <v>378</v>
      </c>
      <c r="B619" s="141" t="s">
        <v>562</v>
      </c>
      <c r="C619" s="141" t="s">
        <v>412</v>
      </c>
      <c r="D619" s="141" t="s">
        <v>563</v>
      </c>
      <c r="E619" s="141" t="s">
        <v>103</v>
      </c>
      <c r="F619" s="141" t="s">
        <v>116</v>
      </c>
      <c r="G619" s="142">
        <v>225</v>
      </c>
      <c r="H619" s="142">
        <v>79</v>
      </c>
    </row>
    <row r="620" spans="1:8" x14ac:dyDescent="0.2">
      <c r="A620" s="140">
        <v>378</v>
      </c>
      <c r="B620" s="141" t="s">
        <v>562</v>
      </c>
      <c r="C620" s="141" t="s">
        <v>412</v>
      </c>
      <c r="D620" s="141" t="s">
        <v>563</v>
      </c>
      <c r="E620" s="141" t="s">
        <v>117</v>
      </c>
      <c r="F620" s="141" t="s">
        <v>106</v>
      </c>
      <c r="G620" s="142">
        <v>172</v>
      </c>
      <c r="H620" s="142">
        <v>79</v>
      </c>
    </row>
    <row r="621" spans="1:8" x14ac:dyDescent="0.2">
      <c r="A621" s="140">
        <v>378</v>
      </c>
      <c r="B621" s="141" t="s">
        <v>562</v>
      </c>
      <c r="C621" s="141" t="s">
        <v>412</v>
      </c>
      <c r="D621" s="141" t="s">
        <v>563</v>
      </c>
      <c r="E621" s="141" t="s">
        <v>107</v>
      </c>
      <c r="F621" s="141" t="s">
        <v>108</v>
      </c>
      <c r="G621" s="142">
        <v>225</v>
      </c>
      <c r="H621" s="142">
        <v>79</v>
      </c>
    </row>
    <row r="622" spans="1:8" x14ac:dyDescent="0.2">
      <c r="A622" s="140">
        <v>379</v>
      </c>
      <c r="B622" s="141" t="s">
        <v>562</v>
      </c>
      <c r="C622" s="141" t="s">
        <v>564</v>
      </c>
      <c r="D622" s="141" t="s">
        <v>344</v>
      </c>
      <c r="E622" s="141" t="s">
        <v>103</v>
      </c>
      <c r="F622" s="141" t="s">
        <v>116</v>
      </c>
      <c r="G622" s="142">
        <v>214</v>
      </c>
      <c r="H622" s="142">
        <v>69</v>
      </c>
    </row>
    <row r="623" spans="1:8" x14ac:dyDescent="0.2">
      <c r="A623" s="140">
        <v>379</v>
      </c>
      <c r="B623" s="141" t="s">
        <v>562</v>
      </c>
      <c r="C623" s="141" t="s">
        <v>564</v>
      </c>
      <c r="D623" s="141" t="s">
        <v>344</v>
      </c>
      <c r="E623" s="141" t="s">
        <v>117</v>
      </c>
      <c r="F623" s="141" t="s">
        <v>106</v>
      </c>
      <c r="G623" s="142">
        <v>162</v>
      </c>
      <c r="H623" s="142">
        <v>69</v>
      </c>
    </row>
    <row r="624" spans="1:8" x14ac:dyDescent="0.2">
      <c r="A624" s="140">
        <v>379</v>
      </c>
      <c r="B624" s="141" t="s">
        <v>562</v>
      </c>
      <c r="C624" s="141" t="s">
        <v>564</v>
      </c>
      <c r="D624" s="141" t="s">
        <v>344</v>
      </c>
      <c r="E624" s="141" t="s">
        <v>107</v>
      </c>
      <c r="F624" s="141" t="s">
        <v>108</v>
      </c>
      <c r="G624" s="142">
        <v>214</v>
      </c>
      <c r="H624" s="142">
        <v>69</v>
      </c>
    </row>
    <row r="625" spans="1:8" x14ac:dyDescent="0.2">
      <c r="A625" s="140">
        <v>380</v>
      </c>
      <c r="B625" s="141" t="s">
        <v>562</v>
      </c>
      <c r="C625" s="141" t="s">
        <v>565</v>
      </c>
      <c r="D625" s="141" t="s">
        <v>566</v>
      </c>
      <c r="E625" s="141" t="s">
        <v>103</v>
      </c>
      <c r="F625" s="141" t="s">
        <v>150</v>
      </c>
      <c r="G625" s="142">
        <v>176</v>
      </c>
      <c r="H625" s="142">
        <v>79</v>
      </c>
    </row>
    <row r="626" spans="1:8" x14ac:dyDescent="0.2">
      <c r="A626" s="140">
        <v>380</v>
      </c>
      <c r="B626" s="141" t="s">
        <v>562</v>
      </c>
      <c r="C626" s="141" t="s">
        <v>565</v>
      </c>
      <c r="D626" s="141" t="s">
        <v>566</v>
      </c>
      <c r="E626" s="141" t="s">
        <v>151</v>
      </c>
      <c r="F626" s="141" t="s">
        <v>715</v>
      </c>
      <c r="G626" s="142">
        <v>167</v>
      </c>
      <c r="H626" s="142">
        <v>79</v>
      </c>
    </row>
    <row r="627" spans="1:8" x14ac:dyDescent="0.2">
      <c r="A627" s="140">
        <v>380</v>
      </c>
      <c r="B627" s="141" t="s">
        <v>562</v>
      </c>
      <c r="C627" s="141" t="s">
        <v>565</v>
      </c>
      <c r="D627" s="141" t="s">
        <v>566</v>
      </c>
      <c r="E627" s="141" t="s">
        <v>118</v>
      </c>
      <c r="F627" s="141" t="s">
        <v>108</v>
      </c>
      <c r="G627" s="142">
        <v>176</v>
      </c>
      <c r="H627" s="142">
        <v>79</v>
      </c>
    </row>
    <row r="628" spans="1:8" x14ac:dyDescent="0.2">
      <c r="A628" s="140">
        <v>381</v>
      </c>
      <c r="B628" s="141" t="s">
        <v>562</v>
      </c>
      <c r="C628" s="141" t="s">
        <v>567</v>
      </c>
      <c r="D628" s="141" t="s">
        <v>568</v>
      </c>
      <c r="E628" s="141" t="s">
        <v>103</v>
      </c>
      <c r="F628" s="141" t="s">
        <v>116</v>
      </c>
      <c r="G628" s="142">
        <v>138</v>
      </c>
      <c r="H628" s="142">
        <v>64</v>
      </c>
    </row>
    <row r="629" spans="1:8" x14ac:dyDescent="0.2">
      <c r="A629" s="140">
        <v>381</v>
      </c>
      <c r="B629" s="141" t="s">
        <v>562</v>
      </c>
      <c r="C629" s="141" t="s">
        <v>567</v>
      </c>
      <c r="D629" s="141" t="s">
        <v>568</v>
      </c>
      <c r="E629" s="141" t="s">
        <v>117</v>
      </c>
      <c r="F629" s="141" t="s">
        <v>147</v>
      </c>
      <c r="G629" s="142">
        <v>118</v>
      </c>
      <c r="H629" s="142">
        <v>64</v>
      </c>
    </row>
    <row r="630" spans="1:8" x14ac:dyDescent="0.2">
      <c r="A630" s="140">
        <v>381</v>
      </c>
      <c r="B630" s="141" t="s">
        <v>562</v>
      </c>
      <c r="C630" s="141" t="s">
        <v>567</v>
      </c>
      <c r="D630" s="141" t="s">
        <v>568</v>
      </c>
      <c r="E630" s="141" t="s">
        <v>148</v>
      </c>
      <c r="F630" s="141" t="s">
        <v>108</v>
      </c>
      <c r="G630" s="142">
        <v>138</v>
      </c>
      <c r="H630" s="142">
        <v>64</v>
      </c>
    </row>
    <row r="631" spans="1:8" x14ac:dyDescent="0.2">
      <c r="A631" s="140">
        <v>384</v>
      </c>
      <c r="B631" s="141" t="s">
        <v>569</v>
      </c>
      <c r="C631" s="141" t="s">
        <v>570</v>
      </c>
      <c r="D631" s="141" t="s">
        <v>571</v>
      </c>
      <c r="E631" s="141" t="s">
        <v>103</v>
      </c>
      <c r="F631" s="141" t="s">
        <v>104</v>
      </c>
      <c r="G631" s="142">
        <v>116</v>
      </c>
      <c r="H631" s="142">
        <v>74</v>
      </c>
    </row>
    <row r="632" spans="1:8" x14ac:dyDescent="0.2">
      <c r="A632" s="140">
        <v>384</v>
      </c>
      <c r="B632" s="141" t="s">
        <v>569</v>
      </c>
      <c r="C632" s="141" t="s">
        <v>570</v>
      </c>
      <c r="D632" s="141" t="s">
        <v>571</v>
      </c>
      <c r="E632" s="141" t="s">
        <v>105</v>
      </c>
      <c r="F632" s="141" t="s">
        <v>125</v>
      </c>
      <c r="G632" s="142">
        <v>139</v>
      </c>
      <c r="H632" s="142">
        <v>74</v>
      </c>
    </row>
    <row r="633" spans="1:8" x14ac:dyDescent="0.2">
      <c r="A633" s="140">
        <v>384</v>
      </c>
      <c r="B633" s="141" t="s">
        <v>569</v>
      </c>
      <c r="C633" s="141" t="s">
        <v>570</v>
      </c>
      <c r="D633" s="141" t="s">
        <v>571</v>
      </c>
      <c r="E633" s="141" t="s">
        <v>126</v>
      </c>
      <c r="F633" s="141" t="s">
        <v>108</v>
      </c>
      <c r="G633" s="142">
        <v>116</v>
      </c>
      <c r="H633" s="142">
        <v>74</v>
      </c>
    </row>
    <row r="634" spans="1:8" x14ac:dyDescent="0.2">
      <c r="A634" s="140">
        <v>385</v>
      </c>
      <c r="B634" s="141" t="s">
        <v>569</v>
      </c>
      <c r="C634" s="141" t="s">
        <v>572</v>
      </c>
      <c r="D634" s="141" t="s">
        <v>573</v>
      </c>
      <c r="E634" s="141" t="s">
        <v>103</v>
      </c>
      <c r="F634" s="141" t="s">
        <v>147</v>
      </c>
      <c r="G634" s="142">
        <v>111</v>
      </c>
      <c r="H634" s="142">
        <v>74</v>
      </c>
    </row>
    <row r="635" spans="1:8" x14ac:dyDescent="0.2">
      <c r="A635" s="140">
        <v>385</v>
      </c>
      <c r="B635" s="141" t="s">
        <v>569</v>
      </c>
      <c r="C635" s="141" t="s">
        <v>572</v>
      </c>
      <c r="D635" s="141" t="s">
        <v>573</v>
      </c>
      <c r="E635" s="141" t="s">
        <v>148</v>
      </c>
      <c r="F635" s="141" t="s">
        <v>125</v>
      </c>
      <c r="G635" s="142">
        <v>146</v>
      </c>
      <c r="H635" s="142">
        <v>74</v>
      </c>
    </row>
    <row r="636" spans="1:8" x14ac:dyDescent="0.2">
      <c r="A636" s="140">
        <v>385</v>
      </c>
      <c r="B636" s="141" t="s">
        <v>569</v>
      </c>
      <c r="C636" s="141" t="s">
        <v>572</v>
      </c>
      <c r="D636" s="141" t="s">
        <v>573</v>
      </c>
      <c r="E636" s="141" t="s">
        <v>126</v>
      </c>
      <c r="F636" s="141" t="s">
        <v>108</v>
      </c>
      <c r="G636" s="142">
        <v>111</v>
      </c>
      <c r="H636" s="142">
        <v>74</v>
      </c>
    </row>
    <row r="637" spans="1:8" x14ac:dyDescent="0.2">
      <c r="A637" s="140">
        <v>386</v>
      </c>
      <c r="B637" s="141" t="s">
        <v>569</v>
      </c>
      <c r="C637" s="141" t="s">
        <v>574</v>
      </c>
      <c r="D637" s="141" t="s">
        <v>575</v>
      </c>
      <c r="E637" s="141" t="s">
        <v>103</v>
      </c>
      <c r="F637" s="141" t="s">
        <v>116</v>
      </c>
      <c r="G637" s="142">
        <v>132</v>
      </c>
      <c r="H637" s="142">
        <v>74</v>
      </c>
    </row>
    <row r="638" spans="1:8" x14ac:dyDescent="0.2">
      <c r="A638" s="140">
        <v>386</v>
      </c>
      <c r="B638" s="141" t="s">
        <v>569</v>
      </c>
      <c r="C638" s="141" t="s">
        <v>574</v>
      </c>
      <c r="D638" s="141" t="s">
        <v>575</v>
      </c>
      <c r="E638" s="141" t="s">
        <v>117</v>
      </c>
      <c r="F638" s="141" t="s">
        <v>125</v>
      </c>
      <c r="G638" s="142">
        <v>153</v>
      </c>
      <c r="H638" s="142">
        <v>74</v>
      </c>
    </row>
    <row r="639" spans="1:8" x14ac:dyDescent="0.2">
      <c r="A639" s="140">
        <v>386</v>
      </c>
      <c r="B639" s="141" t="s">
        <v>569</v>
      </c>
      <c r="C639" s="141" t="s">
        <v>574</v>
      </c>
      <c r="D639" s="141" t="s">
        <v>575</v>
      </c>
      <c r="E639" s="141" t="s">
        <v>126</v>
      </c>
      <c r="F639" s="141" t="s">
        <v>108</v>
      </c>
      <c r="G639" s="142">
        <v>132</v>
      </c>
      <c r="H639" s="142">
        <v>74</v>
      </c>
    </row>
    <row r="640" spans="1:8" x14ac:dyDescent="0.2">
      <c r="A640" s="140">
        <v>387</v>
      </c>
      <c r="B640" s="141" t="s">
        <v>569</v>
      </c>
      <c r="C640" s="141" t="s">
        <v>576</v>
      </c>
      <c r="D640" s="141" t="s">
        <v>668</v>
      </c>
      <c r="E640" s="141" t="s">
        <v>103</v>
      </c>
      <c r="F640" s="141" t="s">
        <v>147</v>
      </c>
      <c r="G640" s="142">
        <v>129</v>
      </c>
      <c r="H640" s="142">
        <v>74</v>
      </c>
    </row>
    <row r="641" spans="1:8" x14ac:dyDescent="0.2">
      <c r="A641" s="140">
        <v>387</v>
      </c>
      <c r="B641" s="141" t="s">
        <v>569</v>
      </c>
      <c r="C641" s="141" t="s">
        <v>576</v>
      </c>
      <c r="D641" s="141" t="s">
        <v>668</v>
      </c>
      <c r="E641" s="141" t="s">
        <v>148</v>
      </c>
      <c r="F641" s="141" t="s">
        <v>125</v>
      </c>
      <c r="G641" s="142">
        <v>219</v>
      </c>
      <c r="H641" s="142">
        <v>74</v>
      </c>
    </row>
    <row r="642" spans="1:8" x14ac:dyDescent="0.2">
      <c r="A642" s="140">
        <v>387</v>
      </c>
      <c r="B642" s="141" t="s">
        <v>569</v>
      </c>
      <c r="C642" s="141" t="s">
        <v>576</v>
      </c>
      <c r="D642" s="141" t="s">
        <v>668</v>
      </c>
      <c r="E642" s="141" t="s">
        <v>126</v>
      </c>
      <c r="F642" s="141" t="s">
        <v>108</v>
      </c>
      <c r="G642" s="142">
        <v>129</v>
      </c>
      <c r="H642" s="142">
        <v>74</v>
      </c>
    </row>
    <row r="643" spans="1:8" x14ac:dyDescent="0.2">
      <c r="A643" s="140">
        <v>475</v>
      </c>
      <c r="B643" s="141" t="s">
        <v>569</v>
      </c>
      <c r="C643" s="141" t="s">
        <v>636</v>
      </c>
      <c r="D643" s="141" t="s">
        <v>637</v>
      </c>
      <c r="E643" s="141" t="s">
        <v>100</v>
      </c>
      <c r="F643" s="141" t="s">
        <v>100</v>
      </c>
      <c r="G643" s="142">
        <v>118</v>
      </c>
      <c r="H643" s="142">
        <v>69</v>
      </c>
    </row>
    <row r="644" spans="1:8" x14ac:dyDescent="0.2">
      <c r="A644" s="140">
        <v>389</v>
      </c>
      <c r="B644" s="141" t="s">
        <v>569</v>
      </c>
      <c r="C644" s="141" t="s">
        <v>577</v>
      </c>
      <c r="D644" s="141" t="s">
        <v>578</v>
      </c>
      <c r="E644" s="141" t="s">
        <v>103</v>
      </c>
      <c r="F644" s="141" t="s">
        <v>116</v>
      </c>
      <c r="G644" s="142">
        <v>232</v>
      </c>
      <c r="H644" s="142">
        <v>79</v>
      </c>
    </row>
    <row r="645" spans="1:8" x14ac:dyDescent="0.2">
      <c r="A645" s="140">
        <v>389</v>
      </c>
      <c r="B645" s="141" t="s">
        <v>569</v>
      </c>
      <c r="C645" s="141" t="s">
        <v>577</v>
      </c>
      <c r="D645" s="141" t="s">
        <v>578</v>
      </c>
      <c r="E645" s="141" t="s">
        <v>117</v>
      </c>
      <c r="F645" s="141" t="s">
        <v>119</v>
      </c>
      <c r="G645" s="142">
        <v>176</v>
      </c>
      <c r="H645" s="142">
        <v>79</v>
      </c>
    </row>
    <row r="646" spans="1:8" x14ac:dyDescent="0.2">
      <c r="A646" s="140">
        <v>389</v>
      </c>
      <c r="B646" s="141" t="s">
        <v>569</v>
      </c>
      <c r="C646" s="141" t="s">
        <v>577</v>
      </c>
      <c r="D646" s="141" t="s">
        <v>578</v>
      </c>
      <c r="E646" s="141" t="s">
        <v>120</v>
      </c>
      <c r="F646" s="141" t="s">
        <v>108</v>
      </c>
      <c r="G646" s="142">
        <v>232</v>
      </c>
      <c r="H646" s="142">
        <v>79</v>
      </c>
    </row>
    <row r="647" spans="1:8" x14ac:dyDescent="0.2">
      <c r="A647" s="140">
        <v>390</v>
      </c>
      <c r="B647" s="141" t="s">
        <v>569</v>
      </c>
      <c r="C647" s="141" t="s">
        <v>579</v>
      </c>
      <c r="D647" s="141" t="s">
        <v>579</v>
      </c>
      <c r="E647" s="141" t="s">
        <v>100</v>
      </c>
      <c r="F647" s="141" t="s">
        <v>100</v>
      </c>
      <c r="G647" s="142">
        <v>127</v>
      </c>
      <c r="H647" s="142">
        <v>74</v>
      </c>
    </row>
    <row r="648" spans="1:8" x14ac:dyDescent="0.2">
      <c r="A648" s="140">
        <v>391</v>
      </c>
      <c r="B648" s="141" t="s">
        <v>569</v>
      </c>
      <c r="C648" s="141" t="s">
        <v>580</v>
      </c>
      <c r="D648" s="141" t="s">
        <v>581</v>
      </c>
      <c r="E648" s="141" t="s">
        <v>100</v>
      </c>
      <c r="F648" s="141" t="s">
        <v>100</v>
      </c>
      <c r="G648" s="142">
        <v>132</v>
      </c>
      <c r="H648" s="142">
        <v>69</v>
      </c>
    </row>
    <row r="649" spans="1:8" x14ac:dyDescent="0.2">
      <c r="A649" s="140">
        <v>392</v>
      </c>
      <c r="B649" s="141" t="s">
        <v>569</v>
      </c>
      <c r="C649" s="141" t="s">
        <v>582</v>
      </c>
      <c r="D649" s="141" t="s">
        <v>669</v>
      </c>
      <c r="E649" s="141" t="s">
        <v>103</v>
      </c>
      <c r="F649" s="141" t="s">
        <v>116</v>
      </c>
      <c r="G649" s="142">
        <v>182</v>
      </c>
      <c r="H649" s="142">
        <v>74</v>
      </c>
    </row>
    <row r="650" spans="1:8" x14ac:dyDescent="0.2">
      <c r="A650" s="140">
        <v>392</v>
      </c>
      <c r="B650" s="141" t="s">
        <v>569</v>
      </c>
      <c r="C650" s="141" t="s">
        <v>582</v>
      </c>
      <c r="D650" s="141" t="s">
        <v>669</v>
      </c>
      <c r="E650" s="141" t="s">
        <v>117</v>
      </c>
      <c r="F650" s="141" t="s">
        <v>104</v>
      </c>
      <c r="G650" s="142">
        <v>152</v>
      </c>
      <c r="H650" s="142">
        <v>74</v>
      </c>
    </row>
    <row r="651" spans="1:8" x14ac:dyDescent="0.2">
      <c r="A651" s="140">
        <v>392</v>
      </c>
      <c r="B651" s="141" t="s">
        <v>569</v>
      </c>
      <c r="C651" s="141" t="s">
        <v>582</v>
      </c>
      <c r="D651" s="141" t="s">
        <v>669</v>
      </c>
      <c r="E651" s="141" t="s">
        <v>105</v>
      </c>
      <c r="F651" s="141" t="s">
        <v>108</v>
      </c>
      <c r="G651" s="142">
        <v>182</v>
      </c>
      <c r="H651" s="142">
        <v>74</v>
      </c>
    </row>
    <row r="652" spans="1:8" x14ac:dyDescent="0.2">
      <c r="A652" s="140">
        <v>396</v>
      </c>
      <c r="B652" s="141" t="s">
        <v>583</v>
      </c>
      <c r="C652" s="141" t="s">
        <v>584</v>
      </c>
      <c r="D652" s="141" t="s">
        <v>585</v>
      </c>
      <c r="E652" s="141" t="s">
        <v>103</v>
      </c>
      <c r="F652" s="141" t="s">
        <v>116</v>
      </c>
      <c r="G652" s="142">
        <v>131</v>
      </c>
      <c r="H652" s="142">
        <v>64</v>
      </c>
    </row>
    <row r="653" spans="1:8" x14ac:dyDescent="0.2">
      <c r="A653" s="140">
        <v>396</v>
      </c>
      <c r="B653" s="141" t="s">
        <v>583</v>
      </c>
      <c r="C653" s="141" t="s">
        <v>584</v>
      </c>
      <c r="D653" s="141" t="s">
        <v>585</v>
      </c>
      <c r="E653" s="141" t="s">
        <v>117</v>
      </c>
      <c r="F653" s="141" t="s">
        <v>152</v>
      </c>
      <c r="G653" s="142">
        <v>109</v>
      </c>
      <c r="H653" s="142">
        <v>64</v>
      </c>
    </row>
    <row r="654" spans="1:8" x14ac:dyDescent="0.2">
      <c r="A654" s="140">
        <v>396</v>
      </c>
      <c r="B654" s="141" t="s">
        <v>583</v>
      </c>
      <c r="C654" s="141" t="s">
        <v>584</v>
      </c>
      <c r="D654" s="141" t="s">
        <v>585</v>
      </c>
      <c r="E654" s="141" t="s">
        <v>153</v>
      </c>
      <c r="F654" s="141" t="s">
        <v>108</v>
      </c>
      <c r="G654" s="142">
        <v>131</v>
      </c>
      <c r="H654" s="142">
        <v>64</v>
      </c>
    </row>
    <row r="655" spans="1:8" x14ac:dyDescent="0.2">
      <c r="A655" s="140">
        <v>397</v>
      </c>
      <c r="B655" s="141" t="s">
        <v>583</v>
      </c>
      <c r="C655" s="141" t="s">
        <v>586</v>
      </c>
      <c r="D655" s="141" t="s">
        <v>586</v>
      </c>
      <c r="E655" s="141" t="s">
        <v>103</v>
      </c>
      <c r="F655" s="141" t="s">
        <v>104</v>
      </c>
      <c r="G655" s="142">
        <v>129</v>
      </c>
      <c r="H655" s="142">
        <v>64</v>
      </c>
    </row>
    <row r="656" spans="1:8" x14ac:dyDescent="0.2">
      <c r="A656" s="140">
        <v>397</v>
      </c>
      <c r="B656" s="141" t="s">
        <v>583</v>
      </c>
      <c r="C656" s="141" t="s">
        <v>586</v>
      </c>
      <c r="D656" s="141" t="s">
        <v>586</v>
      </c>
      <c r="E656" s="141" t="s">
        <v>105</v>
      </c>
      <c r="F656" s="141" t="s">
        <v>106</v>
      </c>
      <c r="G656" s="142">
        <v>155</v>
      </c>
      <c r="H656" s="142">
        <v>64</v>
      </c>
    </row>
    <row r="657" spans="1:8" x14ac:dyDescent="0.2">
      <c r="A657" s="140">
        <v>397</v>
      </c>
      <c r="B657" s="141" t="s">
        <v>583</v>
      </c>
      <c r="C657" s="141" t="s">
        <v>586</v>
      </c>
      <c r="D657" s="141" t="s">
        <v>586</v>
      </c>
      <c r="E657" s="141" t="s">
        <v>107</v>
      </c>
      <c r="F657" s="141" t="s">
        <v>108</v>
      </c>
      <c r="G657" s="142">
        <v>129</v>
      </c>
      <c r="H657" s="142">
        <v>64</v>
      </c>
    </row>
    <row r="658" spans="1:8" x14ac:dyDescent="0.2">
      <c r="A658" s="140">
        <v>400</v>
      </c>
      <c r="B658" s="141" t="s">
        <v>583</v>
      </c>
      <c r="C658" s="141" t="s">
        <v>587</v>
      </c>
      <c r="D658" s="141" t="s">
        <v>588</v>
      </c>
      <c r="E658" s="141" t="s">
        <v>103</v>
      </c>
      <c r="F658" s="141" t="s">
        <v>116</v>
      </c>
      <c r="G658" s="142">
        <v>128</v>
      </c>
      <c r="H658" s="142">
        <v>74</v>
      </c>
    </row>
    <row r="659" spans="1:8" x14ac:dyDescent="0.2">
      <c r="A659" s="140">
        <v>400</v>
      </c>
      <c r="B659" s="141" t="s">
        <v>583</v>
      </c>
      <c r="C659" s="141" t="s">
        <v>587</v>
      </c>
      <c r="D659" s="141" t="s">
        <v>588</v>
      </c>
      <c r="E659" s="141" t="s">
        <v>117</v>
      </c>
      <c r="F659" s="141" t="s">
        <v>104</v>
      </c>
      <c r="G659" s="142">
        <v>107</v>
      </c>
      <c r="H659" s="142">
        <v>74</v>
      </c>
    </row>
    <row r="660" spans="1:8" x14ac:dyDescent="0.2">
      <c r="A660" s="140">
        <v>400</v>
      </c>
      <c r="B660" s="141" t="s">
        <v>583</v>
      </c>
      <c r="C660" s="141" t="s">
        <v>587</v>
      </c>
      <c r="D660" s="141" t="s">
        <v>588</v>
      </c>
      <c r="E660" s="141" t="s">
        <v>105</v>
      </c>
      <c r="F660" s="141" t="s">
        <v>108</v>
      </c>
      <c r="G660" s="142">
        <v>128</v>
      </c>
      <c r="H660" s="142">
        <v>74</v>
      </c>
    </row>
    <row r="661" spans="1:8" x14ac:dyDescent="0.2">
      <c r="A661" s="140">
        <v>401</v>
      </c>
      <c r="B661" s="141" t="s">
        <v>583</v>
      </c>
      <c r="C661" s="141" t="s">
        <v>589</v>
      </c>
      <c r="D661" s="141" t="s">
        <v>342</v>
      </c>
      <c r="E661" s="141" t="s">
        <v>103</v>
      </c>
      <c r="F661" s="141" t="s">
        <v>104</v>
      </c>
      <c r="G661" s="142">
        <v>107</v>
      </c>
      <c r="H661" s="142">
        <v>59</v>
      </c>
    </row>
    <row r="662" spans="1:8" x14ac:dyDescent="0.2">
      <c r="A662" s="140">
        <v>401</v>
      </c>
      <c r="B662" s="141" t="s">
        <v>583</v>
      </c>
      <c r="C662" s="141" t="s">
        <v>589</v>
      </c>
      <c r="D662" s="141" t="s">
        <v>342</v>
      </c>
      <c r="E662" s="141" t="s">
        <v>105</v>
      </c>
      <c r="F662" s="141" t="s">
        <v>125</v>
      </c>
      <c r="G662" s="142">
        <v>132</v>
      </c>
      <c r="H662" s="142">
        <v>59</v>
      </c>
    </row>
    <row r="663" spans="1:8" x14ac:dyDescent="0.2">
      <c r="A663" s="140">
        <v>401</v>
      </c>
      <c r="B663" s="141" t="s">
        <v>583</v>
      </c>
      <c r="C663" s="141" t="s">
        <v>589</v>
      </c>
      <c r="D663" s="141" t="s">
        <v>342</v>
      </c>
      <c r="E663" s="141" t="s">
        <v>126</v>
      </c>
      <c r="F663" s="141" t="s">
        <v>108</v>
      </c>
      <c r="G663" s="142">
        <v>107</v>
      </c>
      <c r="H663" s="142">
        <v>59</v>
      </c>
    </row>
    <row r="664" spans="1:8" x14ac:dyDescent="0.2">
      <c r="A664" s="140">
        <v>406</v>
      </c>
      <c r="B664" s="141" t="s">
        <v>590</v>
      </c>
      <c r="C664" s="141" t="s">
        <v>760</v>
      </c>
      <c r="D664" s="141" t="s">
        <v>303</v>
      </c>
      <c r="E664" s="141" t="s">
        <v>100</v>
      </c>
      <c r="F664" s="141" t="s">
        <v>100</v>
      </c>
      <c r="G664" s="142">
        <v>112</v>
      </c>
      <c r="H664" s="142">
        <v>74</v>
      </c>
    </row>
    <row r="665" spans="1:8" x14ac:dyDescent="0.2">
      <c r="A665" s="140">
        <v>403</v>
      </c>
      <c r="B665" s="141" t="s">
        <v>590</v>
      </c>
      <c r="C665" s="141" t="s">
        <v>516</v>
      </c>
      <c r="D665" s="141" t="s">
        <v>591</v>
      </c>
      <c r="E665" s="141" t="s">
        <v>100</v>
      </c>
      <c r="F665" s="141" t="s">
        <v>100</v>
      </c>
      <c r="G665" s="142">
        <v>113</v>
      </c>
      <c r="H665" s="142">
        <v>64</v>
      </c>
    </row>
    <row r="666" spans="1:8" x14ac:dyDescent="0.2">
      <c r="A666" s="140">
        <v>408</v>
      </c>
      <c r="B666" s="141" t="s">
        <v>592</v>
      </c>
      <c r="C666" s="141" t="s">
        <v>593</v>
      </c>
      <c r="D666" s="141" t="s">
        <v>594</v>
      </c>
      <c r="E666" s="141" t="s">
        <v>103</v>
      </c>
      <c r="F666" s="141" t="s">
        <v>104</v>
      </c>
      <c r="G666" s="142">
        <v>162</v>
      </c>
      <c r="H666" s="142">
        <v>69</v>
      </c>
    </row>
    <row r="667" spans="1:8" x14ac:dyDescent="0.2">
      <c r="A667" s="140">
        <v>408</v>
      </c>
      <c r="B667" s="141" t="s">
        <v>592</v>
      </c>
      <c r="C667" s="141" t="s">
        <v>593</v>
      </c>
      <c r="D667" s="141" t="s">
        <v>594</v>
      </c>
      <c r="E667" s="141" t="s">
        <v>105</v>
      </c>
      <c r="F667" s="141" t="s">
        <v>108</v>
      </c>
      <c r="G667" s="142">
        <v>282</v>
      </c>
      <c r="H667" s="142">
        <v>69</v>
      </c>
    </row>
    <row r="668" spans="1:8" x14ac:dyDescent="0.2">
      <c r="A668" s="140">
        <v>409</v>
      </c>
      <c r="B668" s="141" t="s">
        <v>592</v>
      </c>
      <c r="C668" s="141" t="s">
        <v>595</v>
      </c>
      <c r="D668" s="141" t="s">
        <v>670</v>
      </c>
      <c r="E668" s="141" t="s">
        <v>103</v>
      </c>
      <c r="F668" s="141" t="s">
        <v>104</v>
      </c>
      <c r="G668" s="142">
        <v>207</v>
      </c>
      <c r="H668" s="142">
        <v>79</v>
      </c>
    </row>
    <row r="669" spans="1:8" x14ac:dyDescent="0.2">
      <c r="A669" s="140">
        <v>409</v>
      </c>
      <c r="B669" s="141" t="s">
        <v>592</v>
      </c>
      <c r="C669" s="141" t="s">
        <v>595</v>
      </c>
      <c r="D669" s="141" t="s">
        <v>670</v>
      </c>
      <c r="E669" s="141" t="s">
        <v>105</v>
      </c>
      <c r="F669" s="141" t="s">
        <v>108</v>
      </c>
      <c r="G669" s="142">
        <v>384</v>
      </c>
      <c r="H669" s="142">
        <v>79</v>
      </c>
    </row>
  </sheetData>
  <pageMargins left="0.7" right="0.7" top="0.75" bottom="0.75" header="0.3" footer="0.3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41"/>
  <sheetViews>
    <sheetView showGridLines="0" tabSelected="1" zoomScale="125" zoomScaleNormal="125" workbookViewId="0">
      <selection activeCell="A3" sqref="A3:D3"/>
    </sheetView>
  </sheetViews>
  <sheetFormatPr defaultColWidth="9.140625" defaultRowHeight="14.25" x14ac:dyDescent="0.2"/>
  <cols>
    <col min="1" max="1" width="3.5703125" style="21" customWidth="1"/>
    <col min="2" max="2" width="8" style="21" customWidth="1"/>
    <col min="3" max="3" width="1.140625" style="21" customWidth="1"/>
    <col min="4" max="4" width="11.140625" style="21" customWidth="1"/>
    <col min="5" max="5" width="1.140625" style="21" customWidth="1"/>
    <col min="6" max="6" width="7.28515625" style="21" customWidth="1"/>
    <col min="7" max="7" width="1.140625" style="21" customWidth="1"/>
    <col min="8" max="8" width="7.5703125" style="21" customWidth="1"/>
    <col min="9" max="9" width="1.140625" style="21" customWidth="1"/>
    <col min="10" max="10" width="5.7109375" style="21" customWidth="1"/>
    <col min="11" max="11" width="1.140625" style="21" customWidth="1"/>
    <col min="12" max="12" width="8" style="21" customWidth="1"/>
    <col min="13" max="13" width="1.140625" style="21" customWidth="1"/>
    <col min="14" max="14" width="5.7109375" style="21" customWidth="1"/>
    <col min="15" max="16" width="1.42578125" style="21" customWidth="1"/>
    <col min="17" max="17" width="10.140625" style="21" customWidth="1"/>
    <col min="18" max="18" width="2.140625" style="21" customWidth="1"/>
    <col min="19" max="19" width="2.7109375" style="21" customWidth="1"/>
    <col min="20" max="20" width="11.5703125" style="22" bestFit="1" customWidth="1"/>
    <col min="21" max="21" width="9.140625" style="21"/>
    <col min="22" max="24" width="15.85546875" style="21" hidden="1" customWidth="1"/>
    <col min="25" max="25" width="14.42578125" style="21" hidden="1" customWidth="1"/>
    <col min="26" max="26" width="23.5703125" style="21" hidden="1" customWidth="1"/>
    <col min="27" max="27" width="23.140625" style="21" hidden="1" customWidth="1"/>
    <col min="28" max="28" width="23.7109375" style="21" hidden="1" customWidth="1"/>
    <col min="29" max="29" width="23.42578125" style="21" hidden="1" customWidth="1"/>
    <col min="30" max="16384" width="9.140625" style="21"/>
  </cols>
  <sheetData>
    <row r="1" spans="1:20" ht="5.25" customHeight="1" x14ac:dyDescent="0.2"/>
    <row r="2" spans="1:20" s="56" customFormat="1" ht="15" x14ac:dyDescent="0.25">
      <c r="A2" s="162" t="s">
        <v>0</v>
      </c>
      <c r="B2" s="162"/>
      <c r="C2" s="162"/>
      <c r="D2" s="162"/>
      <c r="F2" s="162" t="s">
        <v>671</v>
      </c>
      <c r="G2" s="162"/>
      <c r="H2" s="162"/>
      <c r="J2" s="162" t="s">
        <v>1</v>
      </c>
      <c r="K2" s="162"/>
      <c r="L2" s="162"/>
      <c r="O2" s="162" t="s">
        <v>3</v>
      </c>
      <c r="P2" s="162"/>
      <c r="Q2" s="162"/>
      <c r="S2" s="162" t="s">
        <v>4</v>
      </c>
      <c r="T2" s="162"/>
    </row>
    <row r="3" spans="1:20" s="27" customFormat="1" ht="15" x14ac:dyDescent="0.25">
      <c r="A3" s="163"/>
      <c r="B3" s="163"/>
      <c r="C3" s="163"/>
      <c r="D3" s="163"/>
      <c r="E3" s="57"/>
      <c r="F3" s="177"/>
      <c r="G3" s="178"/>
      <c r="H3" s="177"/>
      <c r="J3" s="177"/>
      <c r="K3" s="177"/>
      <c r="L3" s="177"/>
      <c r="O3" s="176"/>
      <c r="P3" s="176"/>
      <c r="Q3" s="176"/>
      <c r="S3" s="169"/>
      <c r="T3" s="169"/>
    </row>
    <row r="4" spans="1:20" s="27" customFormat="1" ht="4.5" customHeight="1" x14ac:dyDescent="0.25">
      <c r="A4" s="58"/>
      <c r="B4" s="58"/>
      <c r="C4" s="58"/>
      <c r="D4" s="58"/>
      <c r="E4" s="57"/>
      <c r="F4" s="60"/>
      <c r="G4" s="40"/>
      <c r="H4" s="60"/>
      <c r="J4" s="60"/>
      <c r="K4" s="60"/>
      <c r="L4" s="60"/>
      <c r="O4" s="61"/>
      <c r="P4" s="61"/>
      <c r="Q4" s="61"/>
      <c r="S4" s="59"/>
      <c r="T4" s="59"/>
    </row>
    <row r="5" spans="1:20" s="56" customFormat="1" ht="15" x14ac:dyDescent="0.25">
      <c r="A5" s="173" t="s">
        <v>2</v>
      </c>
      <c r="B5" s="174"/>
      <c r="C5" s="174"/>
      <c r="D5" s="174"/>
      <c r="E5" s="174"/>
      <c r="F5" s="175"/>
      <c r="H5" s="162" t="s">
        <v>731</v>
      </c>
      <c r="I5" s="162"/>
      <c r="J5" s="162"/>
      <c r="K5" s="162"/>
      <c r="L5" s="162"/>
      <c r="M5" s="162"/>
      <c r="N5" s="162"/>
      <c r="O5" s="162"/>
      <c r="P5" s="162"/>
      <c r="Q5" s="162"/>
      <c r="T5" s="55"/>
    </row>
    <row r="6" spans="1:20" s="27" customFormat="1" ht="15" x14ac:dyDescent="0.25">
      <c r="A6" s="163"/>
      <c r="B6" s="164"/>
      <c r="C6" s="164"/>
      <c r="D6" s="164"/>
      <c r="E6" s="164"/>
      <c r="F6" s="164"/>
      <c r="H6" s="163"/>
      <c r="I6" s="164"/>
      <c r="J6" s="164"/>
      <c r="K6" s="164"/>
      <c r="L6" s="164"/>
      <c r="M6" s="164"/>
      <c r="N6" s="164"/>
      <c r="O6" s="164"/>
      <c r="P6" s="164"/>
      <c r="Q6" s="164"/>
      <c r="T6" s="39"/>
    </row>
    <row r="7" spans="1:20" s="27" customFormat="1" ht="4.5" customHeight="1" x14ac:dyDescent="0.25">
      <c r="A7" s="58"/>
      <c r="B7" s="58"/>
      <c r="C7" s="58"/>
      <c r="D7" s="58"/>
      <c r="E7" s="57"/>
      <c r="F7" s="60"/>
      <c r="G7" s="40"/>
      <c r="H7" s="60"/>
      <c r="J7" s="60"/>
      <c r="K7" s="60"/>
      <c r="L7" s="60"/>
      <c r="O7" s="61"/>
      <c r="P7" s="61"/>
      <c r="Q7" s="61"/>
      <c r="S7" s="59"/>
      <c r="T7" s="59"/>
    </row>
    <row r="8" spans="1:20" s="56" customFormat="1" ht="15" x14ac:dyDescent="0.25">
      <c r="A8" s="173" t="s">
        <v>735</v>
      </c>
      <c r="B8" s="174"/>
      <c r="C8" s="174"/>
      <c r="D8" s="174"/>
      <c r="E8" s="174"/>
      <c r="F8" s="175"/>
      <c r="H8" s="162" t="s">
        <v>736</v>
      </c>
      <c r="I8" s="162"/>
      <c r="J8" s="162"/>
      <c r="K8" s="162"/>
      <c r="L8" s="162"/>
      <c r="M8" s="162"/>
      <c r="N8" s="162"/>
      <c r="O8" s="162"/>
      <c r="P8" s="162"/>
      <c r="Q8" s="162"/>
      <c r="S8" s="159" t="s">
        <v>737</v>
      </c>
      <c r="T8" s="159"/>
    </row>
    <row r="9" spans="1:20" s="27" customFormat="1" ht="15" x14ac:dyDescent="0.25">
      <c r="A9" s="163"/>
      <c r="B9" s="164"/>
      <c r="C9" s="164"/>
      <c r="D9" s="164"/>
      <c r="E9" s="164"/>
      <c r="F9" s="164"/>
      <c r="H9" s="163"/>
      <c r="I9" s="164"/>
      <c r="J9" s="164"/>
      <c r="K9" s="164"/>
      <c r="L9" s="164"/>
      <c r="M9" s="164"/>
      <c r="N9" s="164"/>
      <c r="O9" s="164"/>
      <c r="P9" s="164"/>
      <c r="Q9" s="164"/>
      <c r="S9" s="160"/>
      <c r="T9" s="160"/>
    </row>
    <row r="10" spans="1:20" s="27" customFormat="1" ht="6.75" customHeight="1" thickBot="1" x14ac:dyDescent="0.3">
      <c r="A10" s="71"/>
      <c r="B10" s="72"/>
      <c r="C10" s="72"/>
      <c r="D10" s="72"/>
      <c r="E10" s="72"/>
      <c r="F10" s="72"/>
      <c r="H10" s="71"/>
      <c r="I10" s="72"/>
      <c r="J10" s="72"/>
      <c r="K10" s="72"/>
      <c r="L10" s="72"/>
      <c r="M10" s="72"/>
      <c r="N10" s="72"/>
      <c r="O10" s="72"/>
      <c r="P10" s="72"/>
      <c r="Q10" s="72"/>
      <c r="T10" s="39"/>
    </row>
    <row r="11" spans="1:20" s="27" customFormat="1" ht="15" x14ac:dyDescent="0.25">
      <c r="A11" s="75" t="s">
        <v>739</v>
      </c>
      <c r="B11" s="76"/>
      <c r="C11" s="77"/>
      <c r="D11" s="77"/>
      <c r="E11" s="77"/>
      <c r="F11" s="77"/>
      <c r="G11" s="78"/>
      <c r="H11" s="79"/>
      <c r="I11" s="77"/>
      <c r="J11" s="77"/>
      <c r="K11" s="77"/>
      <c r="L11" s="77"/>
      <c r="M11" s="77"/>
      <c r="N11" s="77"/>
      <c r="O11" s="77"/>
      <c r="P11" s="77"/>
      <c r="Q11" s="77"/>
      <c r="R11" s="78"/>
      <c r="S11" s="167" t="s">
        <v>7</v>
      </c>
      <c r="T11" s="168"/>
    </row>
    <row r="12" spans="1:20" s="27" customFormat="1" ht="15" x14ac:dyDescent="0.25">
      <c r="A12" s="80"/>
      <c r="C12" s="72"/>
      <c r="D12" s="74" t="s">
        <v>740</v>
      </c>
      <c r="E12" s="72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S12" s="149"/>
      <c r="T12" s="150"/>
    </row>
    <row r="13" spans="1:20" s="27" customFormat="1" ht="15" x14ac:dyDescent="0.25">
      <c r="A13" s="80"/>
      <c r="C13" s="72"/>
      <c r="D13" s="74" t="s">
        <v>741</v>
      </c>
      <c r="E13" s="72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S13" s="149"/>
      <c r="T13" s="150"/>
    </row>
    <row r="14" spans="1:20" s="27" customFormat="1" ht="15" x14ac:dyDescent="0.25">
      <c r="A14" s="80"/>
      <c r="C14" s="72"/>
      <c r="D14" s="74" t="s">
        <v>743</v>
      </c>
      <c r="E14" s="72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S14" s="149"/>
      <c r="T14" s="150"/>
    </row>
    <row r="15" spans="1:20" s="27" customFormat="1" ht="15" x14ac:dyDescent="0.25">
      <c r="A15" s="80"/>
      <c r="C15" s="72"/>
      <c r="D15" s="74" t="s">
        <v>761</v>
      </c>
      <c r="E15" s="72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S15" s="149"/>
      <c r="T15" s="150"/>
    </row>
    <row r="16" spans="1:20" s="27" customFormat="1" ht="15" x14ac:dyDescent="0.25">
      <c r="A16" s="80"/>
      <c r="C16" s="72"/>
      <c r="D16" s="74" t="s">
        <v>742</v>
      </c>
      <c r="E16" s="72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S16" s="149"/>
      <c r="T16" s="150"/>
    </row>
    <row r="17" spans="1:29" ht="6" customHeight="1" thickBot="1" x14ac:dyDescent="0.25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3"/>
    </row>
    <row r="18" spans="1:29" s="27" customFormat="1" ht="12" customHeight="1" x14ac:dyDescent="0.25">
      <c r="T18" s="55" t="s">
        <v>729</v>
      </c>
    </row>
    <row r="19" spans="1:29" s="27" customFormat="1" ht="3.75" customHeight="1" thickBot="1" x14ac:dyDescent="0.3">
      <c r="T19" s="55"/>
    </row>
    <row r="20" spans="1:29" s="43" customFormat="1" ht="12.75" customHeight="1" x14ac:dyDescent="0.2">
      <c r="A20" s="92" t="s">
        <v>6</v>
      </c>
      <c r="B20" s="93"/>
      <c r="C20" s="93"/>
      <c r="D20" s="94"/>
      <c r="E20" s="94"/>
      <c r="F20" s="161" t="s">
        <v>730</v>
      </c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94"/>
      <c r="R20" s="95"/>
      <c r="T20" s="88"/>
    </row>
    <row r="21" spans="1:29" s="43" customFormat="1" ht="12.75" customHeight="1" thickBot="1" x14ac:dyDescent="0.25">
      <c r="A21" s="96"/>
      <c r="B21" s="97" t="s">
        <v>738</v>
      </c>
      <c r="C21" s="98"/>
      <c r="D21" s="146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8"/>
      <c r="T21" s="73"/>
    </row>
    <row r="22" spans="1:29" ht="6" customHeight="1" thickBot="1" x14ac:dyDescent="0.25"/>
    <row r="23" spans="1:29" s="36" customFormat="1" ht="13.5" thickBot="1" x14ac:dyDescent="0.25">
      <c r="A23" s="99" t="s">
        <v>733</v>
      </c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85"/>
      <c r="R23" s="102"/>
      <c r="S23" s="30"/>
      <c r="T23" s="37"/>
    </row>
    <row r="24" spans="1:29" ht="4.5" customHeight="1" x14ac:dyDescent="0.2">
      <c r="A24" s="103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0"/>
      <c r="R24" s="104"/>
      <c r="S24" s="20"/>
      <c r="T24" s="38"/>
    </row>
    <row r="25" spans="1:29" s="27" customFormat="1" ht="23.25" customHeight="1" x14ac:dyDescent="0.25">
      <c r="A25" s="105"/>
      <c r="B25" s="183" t="s">
        <v>679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06"/>
      <c r="S25" s="31"/>
      <c r="T25" s="35"/>
    </row>
    <row r="26" spans="1:29" s="27" customFormat="1" ht="5.25" customHeight="1" x14ac:dyDescent="0.25">
      <c r="A26" s="105"/>
      <c r="B26" s="72"/>
      <c r="Q26" s="32"/>
      <c r="R26" s="107"/>
      <c r="S26" s="32"/>
      <c r="T26" s="39"/>
      <c r="V26" s="27" t="s">
        <v>596</v>
      </c>
    </row>
    <row r="27" spans="1:29" s="43" customFormat="1" ht="12.75" x14ac:dyDescent="0.2">
      <c r="A27" s="108"/>
      <c r="B27" s="43" t="s">
        <v>7</v>
      </c>
      <c r="Q27" s="44" t="s">
        <v>597</v>
      </c>
      <c r="R27" s="109"/>
      <c r="S27" s="44"/>
      <c r="T27" s="45"/>
      <c r="V27" s="43" t="s">
        <v>598</v>
      </c>
      <c r="W27" s="43" t="s">
        <v>599</v>
      </c>
      <c r="X27" s="43" t="s">
        <v>600</v>
      </c>
      <c r="Y27" s="43" t="s">
        <v>601</v>
      </c>
      <c r="Z27" s="43" t="s">
        <v>602</v>
      </c>
      <c r="AA27" s="43" t="s">
        <v>603</v>
      </c>
      <c r="AB27" s="43" t="s">
        <v>604</v>
      </c>
      <c r="AC27" s="43" t="s">
        <v>605</v>
      </c>
    </row>
    <row r="28" spans="1:29" s="43" customFormat="1" ht="12.75" x14ac:dyDescent="0.2">
      <c r="A28" s="108"/>
      <c r="B28" s="86"/>
      <c r="D28" s="43" t="s">
        <v>606</v>
      </c>
      <c r="F28" s="46"/>
      <c r="H28" s="43" t="s">
        <v>607</v>
      </c>
      <c r="J28" s="46"/>
      <c r="L28" s="43" t="s">
        <v>608</v>
      </c>
      <c r="N28" s="46"/>
      <c r="P28" s="47"/>
      <c r="Q28" s="48">
        <f>Y28</f>
        <v>0</v>
      </c>
      <c r="R28" s="110"/>
      <c r="S28" s="49"/>
      <c r="T28" s="45"/>
      <c r="V28" s="50">
        <f t="shared" ref="V28:V34" si="0">IF($F28="",$Q$39,)</f>
        <v>0</v>
      </c>
      <c r="W28" s="50">
        <f t="shared" ref="W28:W34" si="1">IF($J28="",$Q$40,0)</f>
        <v>0</v>
      </c>
      <c r="X28" s="50">
        <f t="shared" ref="X28:X34" si="2">IF($N28="",$Q$41,0)</f>
        <v>0</v>
      </c>
      <c r="Y28" s="50">
        <f t="shared" ref="Y28:Y34" si="3">SUM(V28:X28)</f>
        <v>0</v>
      </c>
    </row>
    <row r="29" spans="1:29" s="43" customFormat="1" ht="12.75" x14ac:dyDescent="0.2">
      <c r="A29" s="108"/>
      <c r="B29" s="87"/>
      <c r="D29" s="43" t="s">
        <v>606</v>
      </c>
      <c r="F29" s="51"/>
      <c r="H29" s="43" t="s">
        <v>607</v>
      </c>
      <c r="J29" s="51"/>
      <c r="L29" s="43" t="s">
        <v>608</v>
      </c>
      <c r="N29" s="51"/>
      <c r="P29" s="47"/>
      <c r="Q29" s="52" t="str">
        <f>IF(B29="","",IF(B29&lt;&gt;"",IF(B30="",Y29,AC29)))</f>
        <v/>
      </c>
      <c r="R29" s="110"/>
      <c r="S29" s="49"/>
      <c r="T29" s="45"/>
      <c r="V29" s="50">
        <f t="shared" si="0"/>
        <v>0</v>
      </c>
      <c r="W29" s="50">
        <f t="shared" si="1"/>
        <v>0</v>
      </c>
      <c r="X29" s="50">
        <f t="shared" si="2"/>
        <v>0</v>
      </c>
      <c r="Y29" s="50">
        <f t="shared" si="3"/>
        <v>0</v>
      </c>
      <c r="Z29" s="50">
        <f t="shared" ref="Z29:Z34" si="4">IF($F29="",$Q$53,)</f>
        <v>0</v>
      </c>
      <c r="AA29" s="50">
        <f t="shared" ref="AA29:AA34" si="5">IF($J29="",$Q$54,0)</f>
        <v>0</v>
      </c>
      <c r="AB29" s="50">
        <f t="shared" ref="AB29:AB34" si="6">IF($N29="",$Q$55,0)</f>
        <v>0</v>
      </c>
      <c r="AC29" s="50">
        <f t="shared" ref="AC29:AC34" si="7">SUM(Z29:AB29)</f>
        <v>0</v>
      </c>
    </row>
    <row r="30" spans="1:29" s="43" customFormat="1" ht="12.75" x14ac:dyDescent="0.2">
      <c r="A30" s="108"/>
      <c r="B30" s="87"/>
      <c r="D30" s="43" t="s">
        <v>606</v>
      </c>
      <c r="F30" s="51"/>
      <c r="H30" s="43" t="s">
        <v>607</v>
      </c>
      <c r="J30" s="51"/>
      <c r="L30" s="43" t="s">
        <v>608</v>
      </c>
      <c r="N30" s="51"/>
      <c r="P30" s="47"/>
      <c r="Q30" s="52" t="str">
        <f>IF(B30="","",IF(B30&lt;&gt;"",IF(B31="",Y30,AC30)))</f>
        <v/>
      </c>
      <c r="R30" s="110"/>
      <c r="S30" s="49"/>
      <c r="T30" s="45"/>
      <c r="V30" s="50">
        <f t="shared" si="0"/>
        <v>0</v>
      </c>
      <c r="W30" s="50">
        <f t="shared" si="1"/>
        <v>0</v>
      </c>
      <c r="X30" s="50">
        <f t="shared" si="2"/>
        <v>0</v>
      </c>
      <c r="Y30" s="50">
        <f t="shared" si="3"/>
        <v>0</v>
      </c>
      <c r="Z30" s="50">
        <f t="shared" si="4"/>
        <v>0</v>
      </c>
      <c r="AA30" s="50">
        <f t="shared" si="5"/>
        <v>0</v>
      </c>
      <c r="AB30" s="50">
        <f t="shared" si="6"/>
        <v>0</v>
      </c>
      <c r="AC30" s="50">
        <f t="shared" si="7"/>
        <v>0</v>
      </c>
    </row>
    <row r="31" spans="1:29" s="43" customFormat="1" ht="12.75" x14ac:dyDescent="0.2">
      <c r="A31" s="108"/>
      <c r="B31" s="87"/>
      <c r="D31" s="43" t="s">
        <v>606</v>
      </c>
      <c r="F31" s="51"/>
      <c r="H31" s="43" t="s">
        <v>607</v>
      </c>
      <c r="J31" s="51"/>
      <c r="L31" s="43" t="s">
        <v>608</v>
      </c>
      <c r="N31" s="51"/>
      <c r="P31" s="47"/>
      <c r="Q31" s="52" t="str">
        <f>IF(B31="","",IF(B31&lt;&gt;"",IF(B32="",Y31,AC31)))</f>
        <v/>
      </c>
      <c r="R31" s="110"/>
      <c r="S31" s="49"/>
      <c r="T31" s="45"/>
      <c r="V31" s="50">
        <f t="shared" si="0"/>
        <v>0</v>
      </c>
      <c r="W31" s="50">
        <f t="shared" si="1"/>
        <v>0</v>
      </c>
      <c r="X31" s="50">
        <f t="shared" si="2"/>
        <v>0</v>
      </c>
      <c r="Y31" s="50">
        <f t="shared" si="3"/>
        <v>0</v>
      </c>
      <c r="Z31" s="50">
        <f t="shared" si="4"/>
        <v>0</v>
      </c>
      <c r="AA31" s="50">
        <f t="shared" si="5"/>
        <v>0</v>
      </c>
      <c r="AB31" s="50">
        <f t="shared" si="6"/>
        <v>0</v>
      </c>
      <c r="AC31" s="50">
        <f t="shared" si="7"/>
        <v>0</v>
      </c>
    </row>
    <row r="32" spans="1:29" s="43" customFormat="1" ht="12.75" x14ac:dyDescent="0.2">
      <c r="A32" s="108"/>
      <c r="B32" s="87"/>
      <c r="D32" s="43" t="s">
        <v>606</v>
      </c>
      <c r="F32" s="51"/>
      <c r="H32" s="43" t="s">
        <v>607</v>
      </c>
      <c r="J32" s="51"/>
      <c r="L32" s="43" t="s">
        <v>608</v>
      </c>
      <c r="N32" s="51"/>
      <c r="P32" s="47"/>
      <c r="Q32" s="52" t="str">
        <f>IF(B32="","",IF(B32&lt;&gt;"",IF(B33="",Y32,AC32)))</f>
        <v/>
      </c>
      <c r="R32" s="110"/>
      <c r="S32" s="49"/>
      <c r="T32" s="45"/>
      <c r="V32" s="50">
        <f t="shared" si="0"/>
        <v>0</v>
      </c>
      <c r="W32" s="50">
        <f t="shared" si="1"/>
        <v>0</v>
      </c>
      <c r="X32" s="50">
        <f t="shared" si="2"/>
        <v>0</v>
      </c>
      <c r="Y32" s="50">
        <f t="shared" si="3"/>
        <v>0</v>
      </c>
      <c r="Z32" s="50">
        <f t="shared" si="4"/>
        <v>0</v>
      </c>
      <c r="AA32" s="50">
        <f t="shared" si="5"/>
        <v>0</v>
      </c>
      <c r="AB32" s="50">
        <f t="shared" si="6"/>
        <v>0</v>
      </c>
      <c r="AC32" s="50">
        <f t="shared" si="7"/>
        <v>0</v>
      </c>
    </row>
    <row r="33" spans="1:29" s="43" customFormat="1" ht="12.75" x14ac:dyDescent="0.2">
      <c r="A33" s="108"/>
      <c r="B33" s="87"/>
      <c r="D33" s="43" t="s">
        <v>606</v>
      </c>
      <c r="F33" s="51"/>
      <c r="H33" s="43" t="s">
        <v>607</v>
      </c>
      <c r="J33" s="51"/>
      <c r="L33" s="43" t="s">
        <v>608</v>
      </c>
      <c r="N33" s="51"/>
      <c r="P33" s="47"/>
      <c r="Q33" s="52" t="str">
        <f>IF(B33="","",IF(B33&lt;&gt;"",IF(B34="",Y33,AC33)))</f>
        <v/>
      </c>
      <c r="R33" s="110"/>
      <c r="S33" s="49"/>
      <c r="T33" s="45"/>
      <c r="V33" s="50">
        <f t="shared" si="0"/>
        <v>0</v>
      </c>
      <c r="W33" s="50">
        <f t="shared" si="1"/>
        <v>0</v>
      </c>
      <c r="X33" s="50">
        <f t="shared" si="2"/>
        <v>0</v>
      </c>
      <c r="Y33" s="50">
        <f t="shared" si="3"/>
        <v>0</v>
      </c>
      <c r="Z33" s="50">
        <f t="shared" si="4"/>
        <v>0</v>
      </c>
      <c r="AA33" s="50">
        <f t="shared" si="5"/>
        <v>0</v>
      </c>
      <c r="AB33" s="50">
        <f t="shared" si="6"/>
        <v>0</v>
      </c>
      <c r="AC33" s="50">
        <f t="shared" si="7"/>
        <v>0</v>
      </c>
    </row>
    <row r="34" spans="1:29" s="43" customFormat="1" ht="12.75" x14ac:dyDescent="0.2">
      <c r="A34" s="108"/>
      <c r="B34" s="87"/>
      <c r="D34" s="43" t="s">
        <v>606</v>
      </c>
      <c r="F34" s="51"/>
      <c r="H34" s="43" t="s">
        <v>607</v>
      </c>
      <c r="J34" s="51"/>
      <c r="L34" s="43" t="s">
        <v>608</v>
      </c>
      <c r="N34" s="51"/>
      <c r="P34" s="47"/>
      <c r="Q34" s="52" t="str">
        <f>IF(B34="","",IF(B34&lt;&gt;"",IF(#REF!="",Y34,AC34)))</f>
        <v/>
      </c>
      <c r="R34" s="110"/>
      <c r="S34" s="49"/>
      <c r="T34" s="45"/>
      <c r="V34" s="50">
        <f t="shared" si="0"/>
        <v>0</v>
      </c>
      <c r="W34" s="50">
        <f t="shared" si="1"/>
        <v>0</v>
      </c>
      <c r="X34" s="50">
        <f t="shared" si="2"/>
        <v>0</v>
      </c>
      <c r="Y34" s="50">
        <f t="shared" si="3"/>
        <v>0</v>
      </c>
      <c r="Z34" s="50">
        <f t="shared" si="4"/>
        <v>0</v>
      </c>
      <c r="AA34" s="50">
        <f t="shared" si="5"/>
        <v>0</v>
      </c>
      <c r="AB34" s="50">
        <f t="shared" si="6"/>
        <v>0</v>
      </c>
      <c r="AC34" s="50">
        <f t="shared" si="7"/>
        <v>0</v>
      </c>
    </row>
    <row r="35" spans="1:29" s="43" customFormat="1" ht="6" customHeight="1" x14ac:dyDescent="0.2">
      <c r="A35" s="108"/>
      <c r="R35" s="111"/>
      <c r="T35" s="45"/>
    </row>
    <row r="36" spans="1:29" s="43" customFormat="1" ht="12.75" x14ac:dyDescent="0.2">
      <c r="A36" s="112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 t="s">
        <v>9</v>
      </c>
      <c r="M36" s="66"/>
      <c r="N36" s="66"/>
      <c r="O36" s="66"/>
      <c r="P36" s="66"/>
      <c r="Q36" s="67"/>
      <c r="R36" s="113"/>
      <c r="S36" s="53"/>
      <c r="T36" s="63">
        <f>SUM(Q28:Q34)</f>
        <v>0</v>
      </c>
    </row>
    <row r="37" spans="1:29" s="27" customFormat="1" ht="8.25" hidden="1" customHeight="1" x14ac:dyDescent="0.25">
      <c r="A37" s="105"/>
      <c r="R37" s="114"/>
      <c r="T37" s="39"/>
    </row>
    <row r="38" spans="1:29" s="27" customFormat="1" ht="15" hidden="1" x14ac:dyDescent="0.25">
      <c r="A38" s="105"/>
      <c r="B38" s="28" t="s">
        <v>609</v>
      </c>
      <c r="F38" s="29">
        <v>0.75</v>
      </c>
      <c r="Q38" s="34">
        <f>$Q$23*F38</f>
        <v>0</v>
      </c>
      <c r="R38" s="115"/>
      <c r="S38" s="34"/>
      <c r="T38" s="39"/>
    </row>
    <row r="39" spans="1:29" s="27" customFormat="1" ht="15" hidden="1" x14ac:dyDescent="0.25">
      <c r="A39" s="105"/>
      <c r="B39" s="28" t="s">
        <v>606</v>
      </c>
      <c r="F39" s="29">
        <v>0.2</v>
      </c>
      <c r="Q39" s="34">
        <f>$Q$38*F39</f>
        <v>0</v>
      </c>
      <c r="R39" s="115"/>
      <c r="S39" s="34"/>
      <c r="T39" s="39"/>
    </row>
    <row r="40" spans="1:29" s="27" customFormat="1" ht="15" hidden="1" x14ac:dyDescent="0.25">
      <c r="A40" s="105"/>
      <c r="B40" s="28" t="s">
        <v>607</v>
      </c>
      <c r="F40" s="29">
        <v>0.3</v>
      </c>
      <c r="Q40" s="34">
        <f>$Q$38*F40</f>
        <v>0</v>
      </c>
      <c r="R40" s="115"/>
      <c r="S40" s="34"/>
      <c r="T40" s="39"/>
    </row>
    <row r="41" spans="1:29" s="27" customFormat="1" ht="15" hidden="1" x14ac:dyDescent="0.25">
      <c r="A41" s="105"/>
      <c r="B41" s="28" t="s">
        <v>608</v>
      </c>
      <c r="F41" s="29">
        <v>0.5</v>
      </c>
      <c r="Q41" s="34">
        <f>$Q$38*F41</f>
        <v>0</v>
      </c>
      <c r="R41" s="115"/>
      <c r="S41" s="34"/>
      <c r="T41" s="39"/>
    </row>
    <row r="42" spans="1:29" s="27" customFormat="1" ht="15" hidden="1" x14ac:dyDescent="0.25">
      <c r="A42" s="105"/>
      <c r="B42" s="28"/>
      <c r="F42" s="29"/>
      <c r="Q42" s="34"/>
      <c r="R42" s="115"/>
      <c r="S42" s="34"/>
      <c r="T42" s="39"/>
    </row>
    <row r="43" spans="1:29" s="27" customFormat="1" ht="15" hidden="1" x14ac:dyDescent="0.25">
      <c r="A43" s="105"/>
      <c r="B43" s="28" t="s">
        <v>610</v>
      </c>
      <c r="F43" s="29"/>
      <c r="Q43" s="34">
        <f>Q38-Q39</f>
        <v>0</v>
      </c>
      <c r="R43" s="115"/>
      <c r="S43" s="34"/>
      <c r="T43" s="39"/>
    </row>
    <row r="44" spans="1:29" s="27" customFormat="1" ht="15" hidden="1" x14ac:dyDescent="0.25">
      <c r="A44" s="105"/>
      <c r="B44" s="28" t="s">
        <v>611</v>
      </c>
      <c r="F44" s="29"/>
      <c r="Q44" s="34">
        <f>Q38-Q40</f>
        <v>0</v>
      </c>
      <c r="R44" s="115"/>
      <c r="S44" s="34"/>
      <c r="T44" s="39"/>
    </row>
    <row r="45" spans="1:29" s="27" customFormat="1" ht="15" hidden="1" x14ac:dyDescent="0.25">
      <c r="A45" s="105"/>
      <c r="B45" s="28" t="s">
        <v>612</v>
      </c>
      <c r="F45" s="29"/>
      <c r="Q45" s="34">
        <f>Q38-Q41</f>
        <v>0</v>
      </c>
      <c r="R45" s="115"/>
      <c r="S45" s="34"/>
      <c r="T45" s="39"/>
    </row>
    <row r="46" spans="1:29" s="27" customFormat="1" ht="15" hidden="1" x14ac:dyDescent="0.25">
      <c r="A46" s="105"/>
      <c r="B46" s="28" t="s">
        <v>613</v>
      </c>
      <c r="F46" s="29"/>
      <c r="Q46" s="34">
        <f>Q38-Q39-Q40</f>
        <v>0</v>
      </c>
      <c r="R46" s="115"/>
      <c r="S46" s="34"/>
      <c r="T46" s="39"/>
    </row>
    <row r="47" spans="1:29" s="27" customFormat="1" ht="15" hidden="1" x14ac:dyDescent="0.25">
      <c r="A47" s="105"/>
      <c r="B47" s="28" t="s">
        <v>614</v>
      </c>
      <c r="F47" s="29"/>
      <c r="Q47" s="34">
        <f>Q38-Q39-Q41</f>
        <v>0</v>
      </c>
      <c r="R47" s="115"/>
      <c r="S47" s="34"/>
      <c r="T47" s="39"/>
    </row>
    <row r="48" spans="1:29" s="27" customFormat="1" ht="15" hidden="1" x14ac:dyDescent="0.25">
      <c r="A48" s="105"/>
      <c r="B48" s="28" t="s">
        <v>615</v>
      </c>
      <c r="F48" s="29"/>
      <c r="Q48" s="34">
        <f>Q38-Q40-Q41</f>
        <v>0</v>
      </c>
      <c r="R48" s="115"/>
      <c r="S48" s="34"/>
      <c r="T48" s="39"/>
    </row>
    <row r="49" spans="1:20" s="27" customFormat="1" ht="15" hidden="1" x14ac:dyDescent="0.25">
      <c r="A49" s="105"/>
      <c r="B49" s="28" t="s">
        <v>616</v>
      </c>
      <c r="F49" s="29"/>
      <c r="Q49" s="34">
        <v>0</v>
      </c>
      <c r="R49" s="115"/>
      <c r="S49" s="34"/>
      <c r="T49" s="39"/>
    </row>
    <row r="50" spans="1:20" s="27" customFormat="1" ht="15" hidden="1" x14ac:dyDescent="0.25">
      <c r="A50" s="105"/>
      <c r="B50" s="33"/>
      <c r="F50" s="29"/>
      <c r="Q50" s="33"/>
      <c r="R50" s="116"/>
      <c r="S50" s="33"/>
      <c r="T50" s="39"/>
    </row>
    <row r="51" spans="1:20" s="27" customFormat="1" ht="15" hidden="1" x14ac:dyDescent="0.25">
      <c r="A51" s="105"/>
      <c r="R51" s="114"/>
      <c r="T51" s="39"/>
    </row>
    <row r="52" spans="1:20" s="27" customFormat="1" ht="15" hidden="1" x14ac:dyDescent="0.25">
      <c r="A52" s="105"/>
      <c r="B52" s="28" t="s">
        <v>617</v>
      </c>
      <c r="F52" s="29"/>
      <c r="Q52" s="34">
        <f>Q23</f>
        <v>0</v>
      </c>
      <c r="R52" s="115"/>
      <c r="S52" s="34"/>
      <c r="T52" s="39"/>
    </row>
    <row r="53" spans="1:20" s="27" customFormat="1" ht="15" hidden="1" x14ac:dyDescent="0.25">
      <c r="A53" s="105"/>
      <c r="B53" s="28" t="s">
        <v>606</v>
      </c>
      <c r="F53" s="29">
        <v>0.2</v>
      </c>
      <c r="Q53" s="34">
        <f>$Q$23*F53</f>
        <v>0</v>
      </c>
      <c r="R53" s="115"/>
      <c r="S53" s="34"/>
      <c r="T53" s="39"/>
    </row>
    <row r="54" spans="1:20" s="27" customFormat="1" ht="15" hidden="1" x14ac:dyDescent="0.25">
      <c r="A54" s="105"/>
      <c r="B54" s="28" t="s">
        <v>607</v>
      </c>
      <c r="F54" s="29">
        <v>0.3</v>
      </c>
      <c r="Q54" s="34">
        <f>$Q$23*F54</f>
        <v>0</v>
      </c>
      <c r="R54" s="115"/>
      <c r="S54" s="34"/>
      <c r="T54" s="39"/>
    </row>
    <row r="55" spans="1:20" s="27" customFormat="1" ht="15" hidden="1" x14ac:dyDescent="0.25">
      <c r="A55" s="105"/>
      <c r="B55" s="28" t="s">
        <v>608</v>
      </c>
      <c r="F55" s="29">
        <v>0.5</v>
      </c>
      <c r="Q55" s="34">
        <f>$Q$23*F55</f>
        <v>0</v>
      </c>
      <c r="R55" s="115"/>
      <c r="S55" s="34"/>
      <c r="T55" s="39"/>
    </row>
    <row r="56" spans="1:20" s="43" customFormat="1" ht="12.75" customHeight="1" thickBot="1" x14ac:dyDescent="0.25">
      <c r="A56" s="117"/>
      <c r="B56" s="118" t="s">
        <v>738</v>
      </c>
      <c r="C56" s="98"/>
      <c r="D56" s="146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8"/>
      <c r="T56" s="73"/>
    </row>
    <row r="57" spans="1:20" ht="4.5" customHeight="1" thickBot="1" x14ac:dyDescent="0.25"/>
    <row r="58" spans="1:20" s="36" customFormat="1" ht="12.75" customHeight="1" x14ac:dyDescent="0.2">
      <c r="A58" s="119" t="s">
        <v>756</v>
      </c>
      <c r="B58" s="120"/>
      <c r="C58" s="120"/>
      <c r="D58" s="100"/>
      <c r="E58" s="100"/>
      <c r="F58" s="121" t="s">
        <v>728</v>
      </c>
      <c r="G58" s="121"/>
      <c r="H58" s="121"/>
      <c r="I58" s="121"/>
      <c r="J58" s="121"/>
      <c r="K58" s="121"/>
      <c r="L58" s="121"/>
      <c r="M58" s="121"/>
      <c r="N58" s="158"/>
      <c r="O58" s="158"/>
      <c r="P58" s="158"/>
      <c r="Q58" s="122"/>
      <c r="R58" s="123"/>
      <c r="S58" s="41"/>
      <c r="T58" s="64">
        <v>10</v>
      </c>
    </row>
    <row r="59" spans="1:20" s="43" customFormat="1" ht="12.75" customHeight="1" thickBot="1" x14ac:dyDescent="0.25">
      <c r="A59" s="117"/>
      <c r="B59" s="118" t="s">
        <v>738</v>
      </c>
      <c r="C59" s="98"/>
      <c r="D59" s="146">
        <v>199</v>
      </c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8"/>
      <c r="T59" s="73"/>
    </row>
    <row r="60" spans="1:20" s="36" customFormat="1" ht="4.5" customHeight="1" thickBot="1" x14ac:dyDescent="0.25">
      <c r="T60" s="26"/>
    </row>
    <row r="61" spans="1:20" s="36" customFormat="1" ht="12.75" customHeight="1" x14ac:dyDescent="0.2">
      <c r="A61" s="119" t="s">
        <v>753</v>
      </c>
      <c r="B61" s="120"/>
      <c r="C61" s="120"/>
      <c r="D61" s="100"/>
      <c r="E61" s="100"/>
      <c r="F61" s="121" t="s">
        <v>723</v>
      </c>
      <c r="G61" s="121"/>
      <c r="H61" s="121"/>
      <c r="I61" s="121"/>
      <c r="J61" s="121"/>
      <c r="K61" s="121"/>
      <c r="L61" s="121" t="s">
        <v>750</v>
      </c>
      <c r="M61" s="121"/>
      <c r="N61" s="151"/>
      <c r="O61" s="152"/>
      <c r="P61" s="153"/>
      <c r="Q61" s="122"/>
      <c r="R61" s="123"/>
      <c r="S61" s="41"/>
      <c r="T61" s="64">
        <f>(IF(N61="YES",0,0.45*(Q23*COUNT(B28:B34))))</f>
        <v>0</v>
      </c>
    </row>
    <row r="62" spans="1:20" s="43" customFormat="1" ht="12.75" customHeight="1" thickBot="1" x14ac:dyDescent="0.25">
      <c r="A62" s="117"/>
      <c r="B62" s="118" t="s">
        <v>738</v>
      </c>
      <c r="C62" s="98"/>
      <c r="D62" s="146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8"/>
      <c r="T62" s="73"/>
    </row>
    <row r="63" spans="1:20" s="36" customFormat="1" ht="4.5" customHeight="1" thickBot="1" x14ac:dyDescent="0.25">
      <c r="T63" s="26"/>
    </row>
    <row r="64" spans="1:20" s="36" customFormat="1" ht="12.75" customHeight="1" thickBot="1" x14ac:dyDescent="0.25">
      <c r="A64" s="119" t="s">
        <v>724</v>
      </c>
      <c r="B64" s="124"/>
      <c r="C64" s="120"/>
      <c r="D64" s="125"/>
      <c r="E64" s="179"/>
      <c r="F64" s="180"/>
      <c r="G64" s="181"/>
      <c r="H64" s="166" t="s">
        <v>725</v>
      </c>
      <c r="I64" s="166"/>
      <c r="J64" s="166"/>
      <c r="K64" s="166"/>
      <c r="L64" s="166"/>
      <c r="M64" s="166"/>
      <c r="N64" s="166"/>
      <c r="O64" s="166"/>
      <c r="P64" s="166"/>
      <c r="Q64" s="125"/>
      <c r="R64" s="126"/>
      <c r="S64" s="26"/>
      <c r="T64" s="64">
        <f>(E64*1.35)*(COUNT($B$28:$B$34)-1)</f>
        <v>0</v>
      </c>
    </row>
    <row r="65" spans="1:20" s="36" customFormat="1" ht="4.5" customHeight="1" thickBot="1" x14ac:dyDescent="0.25">
      <c r="A65" s="127"/>
      <c r="R65" s="128"/>
      <c r="T65" s="26"/>
    </row>
    <row r="66" spans="1:20" s="36" customFormat="1" ht="12.75" customHeight="1" thickBot="1" x14ac:dyDescent="0.25">
      <c r="A66" s="129" t="s">
        <v>726</v>
      </c>
      <c r="B66" s="62"/>
      <c r="C66" s="62"/>
      <c r="D66" s="25"/>
      <c r="E66" s="179"/>
      <c r="F66" s="180"/>
      <c r="G66" s="181"/>
      <c r="H66" s="182" t="s">
        <v>725</v>
      </c>
      <c r="I66" s="182"/>
      <c r="J66" s="182"/>
      <c r="K66" s="182"/>
      <c r="L66" s="182"/>
      <c r="M66" s="182"/>
      <c r="N66" s="182"/>
      <c r="O66" s="182"/>
      <c r="P66" s="182"/>
      <c r="Q66" s="84"/>
      <c r="R66" s="130"/>
      <c r="S66" s="26"/>
      <c r="T66" s="64">
        <f>(E66*1.35)*(COUNT($B$28:$B$34)-1)</f>
        <v>0</v>
      </c>
    </row>
    <row r="67" spans="1:20" s="43" customFormat="1" ht="12.75" customHeight="1" thickBot="1" x14ac:dyDescent="0.25">
      <c r="A67" s="117"/>
      <c r="B67" s="97" t="s">
        <v>755</v>
      </c>
      <c r="C67" s="98"/>
      <c r="D67" s="146"/>
      <c r="E67" s="157"/>
      <c r="F67" s="157"/>
      <c r="G67" s="15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8"/>
      <c r="T67" s="73"/>
    </row>
    <row r="68" spans="1:20" s="36" customFormat="1" ht="4.5" customHeight="1" thickBot="1" x14ac:dyDescent="0.25">
      <c r="T68" s="26"/>
    </row>
    <row r="69" spans="1:20" s="36" customFormat="1" ht="12.75" customHeight="1" x14ac:dyDescent="0.2">
      <c r="A69" s="119" t="s">
        <v>727</v>
      </c>
      <c r="B69" s="120"/>
      <c r="C69" s="120"/>
      <c r="D69" s="100"/>
      <c r="E69" s="100"/>
      <c r="F69" s="100"/>
      <c r="G69" s="121"/>
      <c r="H69" s="165" t="s">
        <v>728</v>
      </c>
      <c r="I69" s="165"/>
      <c r="J69" s="165"/>
      <c r="K69" s="165"/>
      <c r="L69" s="165"/>
      <c r="M69" s="165"/>
      <c r="N69" s="165"/>
      <c r="O69" s="165"/>
      <c r="P69" s="165"/>
      <c r="Q69" s="131"/>
      <c r="R69" s="132"/>
      <c r="S69" s="42"/>
      <c r="T69" s="64">
        <f>IF(T66-T64&lt;=0,0,T66-T64)</f>
        <v>0</v>
      </c>
    </row>
    <row r="70" spans="1:20" s="43" customFormat="1" ht="12.75" customHeight="1" thickBot="1" x14ac:dyDescent="0.25">
      <c r="A70" s="117"/>
      <c r="B70" s="118" t="s">
        <v>738</v>
      </c>
      <c r="C70" s="98"/>
      <c r="D70" s="146">
        <v>199</v>
      </c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8"/>
      <c r="T70" s="73"/>
    </row>
    <row r="71" spans="1:20" s="43" customFormat="1" ht="4.5" customHeight="1" thickBot="1" x14ac:dyDescent="0.25">
      <c r="T71" s="45"/>
    </row>
    <row r="72" spans="1:20" s="43" customFormat="1" ht="12.75" customHeight="1" x14ac:dyDescent="0.2">
      <c r="A72" s="92" t="s">
        <v>618</v>
      </c>
      <c r="B72" s="93"/>
      <c r="C72" s="93"/>
      <c r="D72" s="94"/>
      <c r="E72" s="94"/>
      <c r="F72" s="94"/>
      <c r="G72" s="94"/>
      <c r="H72" s="133" t="s">
        <v>732</v>
      </c>
      <c r="I72" s="133"/>
      <c r="J72" s="133"/>
      <c r="K72" s="133"/>
      <c r="L72" s="133"/>
      <c r="M72" s="133"/>
      <c r="N72" s="133"/>
      <c r="O72" s="133"/>
      <c r="P72" s="133"/>
      <c r="Q72" s="94"/>
      <c r="R72" s="95"/>
      <c r="T72" s="65">
        <f>IF(T83&lt;&gt;"",60,0)</f>
        <v>0</v>
      </c>
    </row>
    <row r="73" spans="1:20" s="43" customFormat="1" ht="12.75" customHeight="1" thickBot="1" x14ac:dyDescent="0.25">
      <c r="A73" s="117"/>
      <c r="B73" s="118" t="s">
        <v>738</v>
      </c>
      <c r="C73" s="98"/>
      <c r="D73" s="146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8"/>
      <c r="T73" s="73"/>
    </row>
    <row r="74" spans="1:20" s="43" customFormat="1" ht="4.5" customHeight="1" thickBot="1" x14ac:dyDescent="0.25">
      <c r="T74" s="45"/>
    </row>
    <row r="75" spans="1:20" s="43" customFormat="1" ht="12.75" customHeight="1" x14ac:dyDescent="0.2">
      <c r="A75" s="92" t="s">
        <v>672</v>
      </c>
      <c r="B75" s="93"/>
      <c r="C75" s="93"/>
      <c r="D75" s="94"/>
      <c r="E75" s="94"/>
      <c r="F75" s="94"/>
      <c r="G75" s="94"/>
      <c r="H75" s="133" t="s">
        <v>754</v>
      </c>
      <c r="I75" s="133"/>
      <c r="J75" s="133"/>
      <c r="K75" s="133"/>
      <c r="L75" s="133"/>
      <c r="M75" s="133"/>
      <c r="N75" s="133"/>
      <c r="O75" s="133"/>
      <c r="P75" s="133"/>
      <c r="Q75" s="94"/>
      <c r="R75" s="95"/>
      <c r="T75" s="65">
        <f>IF(T89&lt;&gt;"",100,0)</f>
        <v>0</v>
      </c>
    </row>
    <row r="76" spans="1:20" s="43" customFormat="1" ht="12.75" customHeight="1" thickBot="1" x14ac:dyDescent="0.25">
      <c r="A76" s="117"/>
      <c r="B76" s="118" t="s">
        <v>738</v>
      </c>
      <c r="C76" s="98"/>
      <c r="D76" s="146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8"/>
      <c r="T76" s="73"/>
    </row>
    <row r="77" spans="1:20" s="43" customFormat="1" ht="4.5" customHeight="1" thickBot="1" x14ac:dyDescent="0.25">
      <c r="T77" s="45"/>
    </row>
    <row r="78" spans="1:20" s="43" customFormat="1" ht="12.75" customHeight="1" x14ac:dyDescent="0.2">
      <c r="A78" s="92" t="s">
        <v>748</v>
      </c>
      <c r="B78" s="93"/>
      <c r="C78" s="93"/>
      <c r="D78" s="94" t="s">
        <v>749</v>
      </c>
      <c r="E78" s="154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6"/>
      <c r="T78" s="89">
        <v>0</v>
      </c>
    </row>
    <row r="79" spans="1:20" s="43" customFormat="1" ht="12.75" customHeight="1" thickBot="1" x14ac:dyDescent="0.25">
      <c r="A79" s="117"/>
      <c r="B79" s="118" t="s">
        <v>738</v>
      </c>
      <c r="C79" s="98"/>
      <c r="D79" s="146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8"/>
      <c r="T79" s="73"/>
    </row>
    <row r="80" spans="1:20" s="43" customFormat="1" ht="4.5" customHeight="1" thickBot="1" x14ac:dyDescent="0.25">
      <c r="T80" s="45"/>
    </row>
    <row r="81" spans="1:22" s="70" customFormat="1" ht="16.5" thickBot="1" x14ac:dyDescent="0.3">
      <c r="A81" s="170" t="s">
        <v>747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2"/>
      <c r="S81" s="68"/>
      <c r="T81" s="69">
        <f>SUM(T20:T61)+SUM(T72:T78)+V92+IF(T66&gt;T64,T66,T64)</f>
        <v>10</v>
      </c>
    </row>
    <row r="82" spans="1:22" s="43" customFormat="1" ht="4.5" customHeight="1" thickBot="1" x14ac:dyDescent="0.25">
      <c r="T82" s="45"/>
    </row>
    <row r="83" spans="1:22" s="43" customFormat="1" ht="12.75" customHeight="1" thickBot="1" x14ac:dyDescent="0.25">
      <c r="A83" s="92" t="s">
        <v>744</v>
      </c>
      <c r="B83" s="93"/>
      <c r="C83" s="93"/>
      <c r="D83" s="134" t="s">
        <v>745</v>
      </c>
      <c r="E83" s="184"/>
      <c r="F83" s="185"/>
      <c r="G83" s="186"/>
      <c r="H83" s="187" t="s">
        <v>746</v>
      </c>
      <c r="I83" s="187"/>
      <c r="J83" s="187"/>
      <c r="K83" s="187"/>
      <c r="L83" s="187"/>
      <c r="M83" s="187"/>
      <c r="N83" s="187"/>
      <c r="O83" s="187"/>
      <c r="P83" s="187"/>
      <c r="Q83" s="154"/>
      <c r="R83" s="156"/>
      <c r="T83" s="89"/>
      <c r="V83" s="43">
        <f>IF(Q83="yes",T83,0)</f>
        <v>0</v>
      </c>
    </row>
    <row r="84" spans="1:22" s="43" customFormat="1" ht="12.75" customHeight="1" thickBot="1" x14ac:dyDescent="0.25">
      <c r="A84" s="117"/>
      <c r="B84" s="118" t="s">
        <v>738</v>
      </c>
      <c r="C84" s="98"/>
      <c r="D84" s="146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8"/>
      <c r="T84" s="73"/>
    </row>
    <row r="85" spans="1:22" s="43" customFormat="1" ht="4.5" customHeight="1" thickBot="1" x14ac:dyDescent="0.25">
      <c r="T85" s="45"/>
    </row>
    <row r="86" spans="1:22" s="43" customFormat="1" ht="12.75" customHeight="1" thickBot="1" x14ac:dyDescent="0.25">
      <c r="A86" s="92" t="s">
        <v>5</v>
      </c>
      <c r="B86" s="93"/>
      <c r="C86" s="93"/>
      <c r="D86" s="134" t="s">
        <v>745</v>
      </c>
      <c r="E86" s="184"/>
      <c r="F86" s="185"/>
      <c r="G86" s="186"/>
      <c r="H86" s="187" t="s">
        <v>746</v>
      </c>
      <c r="I86" s="187"/>
      <c r="J86" s="187"/>
      <c r="K86" s="187"/>
      <c r="L86" s="187"/>
      <c r="M86" s="187"/>
      <c r="N86" s="187"/>
      <c r="O86" s="187"/>
      <c r="P86" s="187"/>
      <c r="Q86" s="154"/>
      <c r="R86" s="156"/>
      <c r="T86" s="89"/>
      <c r="V86" s="43">
        <f>IF(Q86="yes",T86,0)</f>
        <v>0</v>
      </c>
    </row>
    <row r="87" spans="1:22" s="43" customFormat="1" ht="12.75" customHeight="1" thickBot="1" x14ac:dyDescent="0.25">
      <c r="A87" s="117"/>
      <c r="B87" s="118" t="s">
        <v>738</v>
      </c>
      <c r="C87" s="98"/>
      <c r="D87" s="146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8"/>
      <c r="T87" s="73"/>
    </row>
    <row r="88" spans="1:22" s="43" customFormat="1" ht="4.5" customHeight="1" thickBot="1" x14ac:dyDescent="0.25">
      <c r="T88" s="45"/>
    </row>
    <row r="89" spans="1:22" s="43" customFormat="1" ht="12.75" customHeight="1" thickBot="1" x14ac:dyDescent="0.25">
      <c r="A89" s="92" t="s">
        <v>8</v>
      </c>
      <c r="B89" s="93"/>
      <c r="C89" s="93"/>
      <c r="D89" s="134" t="s">
        <v>745</v>
      </c>
      <c r="E89" s="184"/>
      <c r="F89" s="185"/>
      <c r="G89" s="186"/>
      <c r="H89" s="187" t="s">
        <v>746</v>
      </c>
      <c r="I89" s="187"/>
      <c r="J89" s="187"/>
      <c r="K89" s="187"/>
      <c r="L89" s="187"/>
      <c r="M89" s="187"/>
      <c r="N89" s="187"/>
      <c r="O89" s="187"/>
      <c r="P89" s="187"/>
      <c r="Q89" s="154"/>
      <c r="R89" s="156"/>
      <c r="T89" s="89"/>
      <c r="V89" s="43">
        <f>IF(Q89="yes",T89,0)</f>
        <v>0</v>
      </c>
    </row>
    <row r="90" spans="1:22" s="43" customFormat="1" ht="12.75" customHeight="1" thickBot="1" x14ac:dyDescent="0.25">
      <c r="A90" s="117"/>
      <c r="B90" s="118" t="s">
        <v>738</v>
      </c>
      <c r="C90" s="98"/>
      <c r="D90" s="146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8"/>
      <c r="T90" s="73"/>
    </row>
    <row r="91" spans="1:22" s="43" customFormat="1" ht="4.5" customHeight="1" thickBot="1" x14ac:dyDescent="0.25">
      <c r="A91" s="54"/>
      <c r="T91" s="45"/>
    </row>
    <row r="92" spans="1:22" s="70" customFormat="1" ht="16.5" thickBot="1" x14ac:dyDescent="0.3">
      <c r="A92" s="170" t="s">
        <v>734</v>
      </c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2"/>
      <c r="S92" s="68"/>
      <c r="T92" s="69">
        <f>SUM(T81:T89)-V92</f>
        <v>10</v>
      </c>
      <c r="V92" s="70">
        <f>SUM(V83:V89)</f>
        <v>0</v>
      </c>
    </row>
    <row r="93" spans="1:22" s="43" customFormat="1" ht="12.75" x14ac:dyDescent="0.2">
      <c r="T93" s="45"/>
    </row>
    <row r="94" spans="1:22" s="43" customFormat="1" ht="12.75" x14ac:dyDescent="0.2">
      <c r="T94" s="45"/>
    </row>
    <row r="95" spans="1:22" s="43" customFormat="1" ht="12.75" x14ac:dyDescent="0.2">
      <c r="T95" s="45"/>
    </row>
    <row r="96" spans="1:22" s="43" customFormat="1" ht="12.75" x14ac:dyDescent="0.2">
      <c r="T96" s="45"/>
    </row>
    <row r="97" spans="20:20" s="43" customFormat="1" ht="12.75" x14ac:dyDescent="0.2">
      <c r="T97" s="45"/>
    </row>
    <row r="98" spans="20:20" s="43" customFormat="1" ht="12.75" x14ac:dyDescent="0.2">
      <c r="T98" s="45"/>
    </row>
    <row r="99" spans="20:20" s="43" customFormat="1" ht="12.75" x14ac:dyDescent="0.2">
      <c r="T99" s="45"/>
    </row>
    <row r="100" spans="20:20" s="43" customFormat="1" ht="12.75" x14ac:dyDescent="0.2">
      <c r="T100" s="45"/>
    </row>
    <row r="101" spans="20:20" s="43" customFormat="1" ht="12.75" x14ac:dyDescent="0.2">
      <c r="T101" s="45"/>
    </row>
    <row r="102" spans="20:20" s="43" customFormat="1" ht="12.75" x14ac:dyDescent="0.2">
      <c r="T102" s="45"/>
    </row>
    <row r="103" spans="20:20" s="43" customFormat="1" ht="12.75" x14ac:dyDescent="0.2">
      <c r="T103" s="45"/>
    </row>
    <row r="104" spans="20:20" s="43" customFormat="1" ht="12.75" x14ac:dyDescent="0.2">
      <c r="T104" s="45"/>
    </row>
    <row r="105" spans="20:20" s="43" customFormat="1" ht="12.75" x14ac:dyDescent="0.2">
      <c r="T105" s="45"/>
    </row>
    <row r="106" spans="20:20" s="43" customFormat="1" ht="12.75" x14ac:dyDescent="0.2">
      <c r="T106" s="45"/>
    </row>
    <row r="107" spans="20:20" s="43" customFormat="1" ht="12.75" x14ac:dyDescent="0.2">
      <c r="T107" s="45"/>
    </row>
    <row r="108" spans="20:20" s="43" customFormat="1" ht="12.75" x14ac:dyDescent="0.2">
      <c r="T108" s="45"/>
    </row>
    <row r="109" spans="20:20" s="43" customFormat="1" ht="12.75" x14ac:dyDescent="0.2">
      <c r="T109" s="45"/>
    </row>
    <row r="110" spans="20:20" s="43" customFormat="1" ht="12.75" x14ac:dyDescent="0.2">
      <c r="T110" s="45"/>
    </row>
    <row r="111" spans="20:20" s="43" customFormat="1" ht="12.75" x14ac:dyDescent="0.2">
      <c r="T111" s="45"/>
    </row>
    <row r="112" spans="20:20" s="43" customFormat="1" ht="12.75" x14ac:dyDescent="0.2">
      <c r="T112" s="45"/>
    </row>
    <row r="113" spans="20:20" s="43" customFormat="1" ht="12.75" x14ac:dyDescent="0.2">
      <c r="T113" s="45"/>
    </row>
    <row r="114" spans="20:20" s="43" customFormat="1" ht="12.75" x14ac:dyDescent="0.2">
      <c r="T114" s="45"/>
    </row>
    <row r="115" spans="20:20" s="43" customFormat="1" ht="12.75" x14ac:dyDescent="0.2">
      <c r="T115" s="45"/>
    </row>
    <row r="116" spans="20:20" s="43" customFormat="1" ht="12.75" x14ac:dyDescent="0.2">
      <c r="T116" s="45"/>
    </row>
    <row r="117" spans="20:20" s="43" customFormat="1" ht="12.75" x14ac:dyDescent="0.2">
      <c r="T117" s="45"/>
    </row>
    <row r="118" spans="20:20" s="43" customFormat="1" ht="12.75" x14ac:dyDescent="0.2">
      <c r="T118" s="45"/>
    </row>
    <row r="119" spans="20:20" s="43" customFormat="1" ht="12.75" x14ac:dyDescent="0.2">
      <c r="T119" s="45"/>
    </row>
    <row r="120" spans="20:20" s="43" customFormat="1" ht="12.75" x14ac:dyDescent="0.2">
      <c r="T120" s="45"/>
    </row>
    <row r="121" spans="20:20" s="43" customFormat="1" ht="12.75" x14ac:dyDescent="0.2">
      <c r="T121" s="45"/>
    </row>
    <row r="122" spans="20:20" s="43" customFormat="1" ht="12.75" x14ac:dyDescent="0.2">
      <c r="T122" s="45"/>
    </row>
    <row r="123" spans="20:20" s="43" customFormat="1" ht="12.75" x14ac:dyDescent="0.2">
      <c r="T123" s="45"/>
    </row>
    <row r="124" spans="20:20" s="43" customFormat="1" ht="12.75" x14ac:dyDescent="0.2">
      <c r="T124" s="45"/>
    </row>
    <row r="125" spans="20:20" s="43" customFormat="1" ht="12.75" x14ac:dyDescent="0.2">
      <c r="T125" s="45"/>
    </row>
    <row r="126" spans="20:20" s="43" customFormat="1" ht="12.75" x14ac:dyDescent="0.2">
      <c r="T126" s="45"/>
    </row>
    <row r="127" spans="20:20" s="43" customFormat="1" ht="12.75" x14ac:dyDescent="0.2">
      <c r="T127" s="45"/>
    </row>
    <row r="128" spans="20:20" s="43" customFormat="1" ht="12.75" x14ac:dyDescent="0.2">
      <c r="T128" s="45"/>
    </row>
    <row r="129" spans="20:20" s="43" customFormat="1" ht="12.75" x14ac:dyDescent="0.2">
      <c r="T129" s="45"/>
    </row>
    <row r="130" spans="20:20" s="43" customFormat="1" ht="12.75" x14ac:dyDescent="0.2">
      <c r="T130" s="45"/>
    </row>
    <row r="131" spans="20:20" s="43" customFormat="1" ht="12.75" x14ac:dyDescent="0.2">
      <c r="T131" s="45"/>
    </row>
    <row r="132" spans="20:20" s="43" customFormat="1" ht="12.75" x14ac:dyDescent="0.2">
      <c r="T132" s="45"/>
    </row>
    <row r="133" spans="20:20" s="43" customFormat="1" ht="12.75" x14ac:dyDescent="0.2">
      <c r="T133" s="45"/>
    </row>
    <row r="134" spans="20:20" s="43" customFormat="1" ht="12.75" x14ac:dyDescent="0.2">
      <c r="T134" s="45"/>
    </row>
    <row r="135" spans="20:20" s="43" customFormat="1" ht="12.75" x14ac:dyDescent="0.2">
      <c r="T135" s="45"/>
    </row>
    <row r="136" spans="20:20" s="43" customFormat="1" ht="12.75" x14ac:dyDescent="0.2">
      <c r="T136" s="45"/>
    </row>
    <row r="137" spans="20:20" s="43" customFormat="1" ht="12.75" x14ac:dyDescent="0.2">
      <c r="T137" s="45"/>
    </row>
    <row r="138" spans="20:20" s="43" customFormat="1" ht="12.75" x14ac:dyDescent="0.2">
      <c r="T138" s="45"/>
    </row>
    <row r="139" spans="20:20" s="43" customFormat="1" ht="12.75" x14ac:dyDescent="0.2">
      <c r="T139" s="45"/>
    </row>
    <row r="140" spans="20:20" s="43" customFormat="1" ht="12.75" x14ac:dyDescent="0.2">
      <c r="T140" s="45"/>
    </row>
    <row r="141" spans="20:20" s="43" customFormat="1" ht="12.75" x14ac:dyDescent="0.2">
      <c r="T141" s="45"/>
    </row>
  </sheetData>
  <sheetProtection algorithmName="SHA-512" hashValue="eTSNJuRZRYjjbC1QzjSgmwv2tj4ddx/Qu1r2Nn+uSPRB14mj+kvjuYYyQf5pgW5Mo/bTdq5Qb2bEO5fj91zY3A==" saltValue="rPXkO1O3ChgUAhqpmPiQ5Q==" spinCount="100000" sheet="1" selectLockedCells="1"/>
  <mergeCells count="64">
    <mergeCell ref="D84:R84"/>
    <mergeCell ref="E86:G86"/>
    <mergeCell ref="E89:G89"/>
    <mergeCell ref="A81:R81"/>
    <mergeCell ref="Q83:R83"/>
    <mergeCell ref="Q86:R86"/>
    <mergeCell ref="Q89:R89"/>
    <mergeCell ref="H83:P83"/>
    <mergeCell ref="H86:P86"/>
    <mergeCell ref="H89:P89"/>
    <mergeCell ref="E83:G83"/>
    <mergeCell ref="D87:R87"/>
    <mergeCell ref="F2:H2"/>
    <mergeCell ref="A2:D2"/>
    <mergeCell ref="J2:L2"/>
    <mergeCell ref="J3:L3"/>
    <mergeCell ref="H66:P66"/>
    <mergeCell ref="B25:Q25"/>
    <mergeCell ref="E64:G64"/>
    <mergeCell ref="S2:T2"/>
    <mergeCell ref="S3:T3"/>
    <mergeCell ref="O2:Q2"/>
    <mergeCell ref="A3:D3"/>
    <mergeCell ref="A92:R92"/>
    <mergeCell ref="A8:F8"/>
    <mergeCell ref="O3:Q3"/>
    <mergeCell ref="D56:R56"/>
    <mergeCell ref="D62:R62"/>
    <mergeCell ref="A6:F6"/>
    <mergeCell ref="H6:Q6"/>
    <mergeCell ref="H5:Q5"/>
    <mergeCell ref="A5:F5"/>
    <mergeCell ref="F3:H3"/>
    <mergeCell ref="E66:G66"/>
    <mergeCell ref="D90:R90"/>
    <mergeCell ref="S8:T8"/>
    <mergeCell ref="S9:T9"/>
    <mergeCell ref="F20:P20"/>
    <mergeCell ref="D21:R21"/>
    <mergeCell ref="D76:R76"/>
    <mergeCell ref="H8:Q8"/>
    <mergeCell ref="A9:F9"/>
    <mergeCell ref="H9:Q9"/>
    <mergeCell ref="H69:P69"/>
    <mergeCell ref="D70:R70"/>
    <mergeCell ref="H64:P64"/>
    <mergeCell ref="S12:T12"/>
    <mergeCell ref="F12:Q12"/>
    <mergeCell ref="S11:T11"/>
    <mergeCell ref="D79:R79"/>
    <mergeCell ref="S16:T16"/>
    <mergeCell ref="S15:T15"/>
    <mergeCell ref="S14:T14"/>
    <mergeCell ref="S13:T13"/>
    <mergeCell ref="F15:Q15"/>
    <mergeCell ref="F14:Q14"/>
    <mergeCell ref="F13:Q13"/>
    <mergeCell ref="N61:P61"/>
    <mergeCell ref="E78:R78"/>
    <mergeCell ref="D67:R67"/>
    <mergeCell ref="D73:R73"/>
    <mergeCell ref="F16:Q16"/>
    <mergeCell ref="N58:P58"/>
    <mergeCell ref="D59:R59"/>
  </mergeCells>
  <printOptions horizontalCentered="1"/>
  <pageMargins left="0.2" right="0.2" top="0.75" bottom="0.75" header="0.05" footer="0.25"/>
  <pageSetup scale="89" orientation="portrait" r:id="rId1"/>
  <headerFooter>
    <oddHeader>&amp;LTraveler Signature and Date&amp;C_____________________________________&amp;RTravel No _________________</oddHeader>
    <oddFooter>&amp;RRev 09/2023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7991F072390646A10345C58A98EF55" ma:contentTypeVersion="16" ma:contentTypeDescription="Create a new document." ma:contentTypeScope="" ma:versionID="9757a11b54d8223c1e95de984ae76b95">
  <xsd:schema xmlns:xsd="http://www.w3.org/2001/XMLSchema" xmlns:xs="http://www.w3.org/2001/XMLSchema" xmlns:p="http://schemas.microsoft.com/office/2006/metadata/properties" xmlns:ns3="518d16af-1a08-451e-9491-afe9f55179e9" xmlns:ns4="38df69bf-bcff-475b-9449-d4a88ae95741" targetNamespace="http://schemas.microsoft.com/office/2006/metadata/properties" ma:root="true" ma:fieldsID="d6140c39427cbaea8a67aa6606db6a72" ns3:_="" ns4:_="">
    <xsd:import namespace="518d16af-1a08-451e-9491-afe9f55179e9"/>
    <xsd:import namespace="38df69bf-bcff-475b-9449-d4a88ae957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d16af-1a08-451e-9491-afe9f5517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f69bf-bcff-475b-9449-d4a88ae9574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8d16af-1a08-451e-9491-afe9f55179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5381C-8458-4284-9EB0-6357FD384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d16af-1a08-451e-9491-afe9f55179e9"/>
    <ds:schemaRef ds:uri="38df69bf-bcff-475b-9449-d4a88ae957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0E8ADF-5259-41C1-8728-FBFC07A06486}">
  <ds:schemaRefs>
    <ds:schemaRef ds:uri="518d16af-1a08-451e-9491-afe9f55179e9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38df69bf-bcff-475b-9449-d4a88ae95741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DFF8E0-B2AE-4468-84A5-1DC22D4D8A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Mileage Rates 1-1-2024</vt:lpstr>
      <vt:lpstr>GSA Rates 10-1-2023</vt:lpstr>
      <vt:lpstr>Cost Estimator</vt:lpstr>
      <vt:lpstr>'Mileage Rates 1-1-2024'!Print_Area</vt:lpstr>
      <vt:lpstr>'Mileage Rates 1-1-2024'!Print_Titles</vt:lpstr>
    </vt:vector>
  </TitlesOfParts>
  <Company>Fort Worth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AMY.TOWNSEND</dc:creator>
  <cp:lastModifiedBy>Townsend, Amy</cp:lastModifiedBy>
  <cp:lastPrinted>2023-09-27T20:29:13Z</cp:lastPrinted>
  <dcterms:created xsi:type="dcterms:W3CDTF">2012-09-07T14:48:19Z</dcterms:created>
  <dcterms:modified xsi:type="dcterms:W3CDTF">2024-01-08T16:00:08Z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0x0101005D7991F072390646A10345C58A98EF55</vt:lpwstr>
  </property>
</Properties>
</file>